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\Documents\Ledelse\Eiermøter\"/>
    </mc:Choice>
  </mc:AlternateContent>
  <bookViews>
    <workbookView xWindow="0" yWindow="0" windowWidth="24000" windowHeight="9135"/>
  </bookViews>
  <sheets>
    <sheet name="Hovedtall" sheetId="2" r:id="rId1"/>
    <sheet name="Detaljtall" sheetId="1" r:id="rId2"/>
  </sheets>
  <calcPr calcId="152511"/>
</workbook>
</file>

<file path=xl/calcChain.xml><?xml version="1.0" encoding="utf-8"?>
<calcChain xmlns="http://schemas.openxmlformats.org/spreadsheetml/2006/main">
  <c r="E24" i="2" l="1"/>
  <c r="D24" i="2"/>
  <c r="B36" i="2" l="1"/>
  <c r="C30" i="2" s="1"/>
  <c r="D30" i="2" l="1"/>
  <c r="E30" i="2"/>
  <c r="C32" i="2"/>
  <c r="C31" i="2"/>
  <c r="C27" i="2"/>
  <c r="C35" i="2"/>
  <c r="C28" i="2"/>
  <c r="C34" i="2"/>
  <c r="C33" i="2"/>
  <c r="C29" i="2"/>
  <c r="D111" i="1"/>
  <c r="C12" i="2" s="1"/>
  <c r="E111" i="1"/>
  <c r="D12" i="2" s="1"/>
  <c r="F111" i="1"/>
  <c r="E12" i="2" s="1"/>
  <c r="C111" i="1"/>
  <c r="B12" i="2" s="1"/>
  <c r="D107" i="1"/>
  <c r="C11" i="2" s="1"/>
  <c r="E107" i="1"/>
  <c r="D11" i="2" s="1"/>
  <c r="F107" i="1"/>
  <c r="E11" i="2" s="1"/>
  <c r="C107" i="1"/>
  <c r="B11" i="2" s="1"/>
  <c r="D97" i="1"/>
  <c r="C10" i="2" s="1"/>
  <c r="E97" i="1"/>
  <c r="D10" i="2" s="1"/>
  <c r="F97" i="1"/>
  <c r="E10" i="2" s="1"/>
  <c r="C97" i="1"/>
  <c r="B10" i="2" s="1"/>
  <c r="B13" i="2" s="1"/>
  <c r="D119" i="1"/>
  <c r="C18" i="2" s="1"/>
  <c r="E119" i="1"/>
  <c r="D18" i="2" s="1"/>
  <c r="F119" i="1"/>
  <c r="E18" i="2" s="1"/>
  <c r="C119" i="1"/>
  <c r="B18" i="2" s="1"/>
  <c r="D95" i="1"/>
  <c r="C17" i="2" s="1"/>
  <c r="E95" i="1"/>
  <c r="D17" i="2" s="1"/>
  <c r="F95" i="1"/>
  <c r="E17" i="2" s="1"/>
  <c r="C95" i="1"/>
  <c r="B17" i="2" s="1"/>
  <c r="D87" i="1"/>
  <c r="C7" i="2" s="1"/>
  <c r="E87" i="1"/>
  <c r="D7" i="2" s="1"/>
  <c r="F87" i="1"/>
  <c r="E7" i="2" s="1"/>
  <c r="C87" i="1"/>
  <c r="B7" i="2" s="1"/>
  <c r="D84" i="1"/>
  <c r="C6" i="2" s="1"/>
  <c r="E84" i="1"/>
  <c r="D6" i="2" s="1"/>
  <c r="F84" i="1"/>
  <c r="E6" i="2" s="1"/>
  <c r="C84" i="1"/>
  <c r="B6" i="2" s="1"/>
  <c r="D81" i="1"/>
  <c r="C5" i="2" s="1"/>
  <c r="E81" i="1"/>
  <c r="D5" i="2" s="1"/>
  <c r="F81" i="1"/>
  <c r="E5" i="2" s="1"/>
  <c r="C81" i="1"/>
  <c r="B5" i="2" s="1"/>
  <c r="D38" i="1"/>
  <c r="C4" i="2" s="1"/>
  <c r="E38" i="1"/>
  <c r="D4" i="2" s="1"/>
  <c r="F38" i="1"/>
  <c r="E4" i="2" s="1"/>
  <c r="C38" i="1"/>
  <c r="B4" i="2" s="1"/>
  <c r="D33" i="2" l="1"/>
  <c r="E33" i="2"/>
  <c r="D27" i="2"/>
  <c r="D36" i="2" s="1"/>
  <c r="E27" i="2"/>
  <c r="D34" i="2"/>
  <c r="E34" i="2"/>
  <c r="D31" i="2"/>
  <c r="E31" i="2"/>
  <c r="D28" i="2"/>
  <c r="E28" i="2"/>
  <c r="D32" i="2"/>
  <c r="E32" i="2"/>
  <c r="D29" i="2"/>
  <c r="E29" i="2"/>
  <c r="E35" i="2"/>
  <c r="D35" i="2"/>
  <c r="C20" i="2"/>
  <c r="B20" i="2"/>
  <c r="D20" i="2"/>
  <c r="D13" i="2"/>
  <c r="C13" i="2"/>
  <c r="C8" i="2"/>
  <c r="D8" i="2"/>
  <c r="B8" i="2"/>
  <c r="B15" i="2" s="1"/>
  <c r="E20" i="2"/>
  <c r="C36" i="2"/>
  <c r="E36" i="2"/>
  <c r="E13" i="2"/>
  <c r="E8" i="2"/>
  <c r="B22" i="2" l="1"/>
  <c r="D15" i="2"/>
  <c r="D22" i="2" s="1"/>
  <c r="C15" i="2"/>
  <c r="C22" i="2" s="1"/>
  <c r="E15" i="2"/>
  <c r="E22" i="2" s="1"/>
</calcChain>
</file>

<file path=xl/sharedStrings.xml><?xml version="1.0" encoding="utf-8"?>
<sst xmlns="http://schemas.openxmlformats.org/spreadsheetml/2006/main" count="189" uniqueCount="147">
  <si>
    <t>JANFRE</t>
  </si>
  <si>
    <t>Klokken:</t>
  </si>
  <si>
    <t>Program:</t>
  </si>
  <si>
    <t>Versjon:</t>
  </si>
  <si>
    <t>Buds(end)</t>
  </si>
  <si>
    <t>Regnskap</t>
  </si>
  <si>
    <t>75100 KRISESENTERET, ORDINÆRE OPPGAVER</t>
  </si>
  <si>
    <t>Fast lønn kommunal</t>
  </si>
  <si>
    <t>Lønn vikar ledig stilling kommunal</t>
  </si>
  <si>
    <t>Avtaletest tillegg (hjemmevakt, utrykning etc)</t>
  </si>
  <si>
    <t>Tillegg lørd/sønd faste</t>
  </si>
  <si>
    <t>Tillegg kveld/natt faste</t>
  </si>
  <si>
    <t>Tillegg helligdag faste</t>
  </si>
  <si>
    <t>Lønn vikar kommunal</t>
  </si>
  <si>
    <t>Lønn sykevikar kommunal</t>
  </si>
  <si>
    <t>Lønn ferievikar</t>
  </si>
  <si>
    <t>Tillegg lørd/sønd vikar</t>
  </si>
  <si>
    <t>Tillegg kveld/natt vikar</t>
  </si>
  <si>
    <t>Tillegg helligdag vikar</t>
  </si>
  <si>
    <t>Lønn ekstrahjelp</t>
  </si>
  <si>
    <t>Engasjementer</t>
  </si>
  <si>
    <t>Tillegg lørd/sønd ekstrahjelp</t>
  </si>
  <si>
    <t>Tillegg kveld/natt ekstrahjelp</t>
  </si>
  <si>
    <t>Tillegg helligdag ekstrahjelp</t>
  </si>
  <si>
    <t>Overtidslønn</t>
  </si>
  <si>
    <t>Annen lønn og trekkpliktige godtgj.</t>
  </si>
  <si>
    <t>Honorar</t>
  </si>
  <si>
    <t>Telefongodtgjørelse</t>
  </si>
  <si>
    <t>Fordel naturalytelse</t>
  </si>
  <si>
    <t>Motkonto fordel naturalytelser</t>
  </si>
  <si>
    <t>Møtegodtgjørelse</t>
  </si>
  <si>
    <t>Arbeidsgivers andel KLP</t>
  </si>
  <si>
    <t>Gruppelivforsikring</t>
  </si>
  <si>
    <t>Ulykkesforsikring</t>
  </si>
  <si>
    <t>Arbeidsgiveravgift</t>
  </si>
  <si>
    <t>Arbeidsgiveravgift avsatte feriepenger</t>
  </si>
  <si>
    <t>Kontormateriell</t>
  </si>
  <si>
    <t>Abonnementer aviser,tidsskrift</t>
  </si>
  <si>
    <t>Undervisningsmateriell</t>
  </si>
  <si>
    <t>Medikamenter</t>
  </si>
  <si>
    <t>Matvarer</t>
  </si>
  <si>
    <t>Bevertning</t>
  </si>
  <si>
    <t>Samlepost annet forbruksmateriell,råvarer og tjen.</t>
  </si>
  <si>
    <t>Renholds- og renovasjonsart.</t>
  </si>
  <si>
    <t>Velferdstiltak ansatte</t>
  </si>
  <si>
    <t>Velferdstiltak brukere</t>
  </si>
  <si>
    <t>Andre tjenester</t>
  </si>
  <si>
    <t>Banktjenester og internett/bredbånd</t>
  </si>
  <si>
    <t>Porto</t>
  </si>
  <si>
    <t>Telefon</t>
  </si>
  <si>
    <t>Annonse, reklame, informasjon</t>
  </si>
  <si>
    <t>Stillingsannonse</t>
  </si>
  <si>
    <t>Gaver/representasjon</t>
  </si>
  <si>
    <t>Opplæring, kurs    (ikke oppgavepliktig)</t>
  </si>
  <si>
    <t>Diett-/kostgodtgjørelse</t>
  </si>
  <si>
    <t>Annen transport km-godtgjørelse, oppgavepliktig</t>
  </si>
  <si>
    <t>Godtgjørelse arbeidsverktøy</t>
  </si>
  <si>
    <t>Transportutg./drift av egne og leide transportmidl</t>
  </si>
  <si>
    <t>Ikke oppg.pl. reiseutgifter (tog, buss mv.)</t>
  </si>
  <si>
    <t>Parkeringsavgift/bompenger</t>
  </si>
  <si>
    <t>Strøm</t>
  </si>
  <si>
    <t>Fyringsolje</t>
  </si>
  <si>
    <t>Forsikringer</t>
  </si>
  <si>
    <t>Vakthold, alarmsystemer</t>
  </si>
  <si>
    <t>Avgifter, gebyrer, lisenser og lignende</t>
  </si>
  <si>
    <t>Kjøp og finansiell leasing av driftsmidler</t>
  </si>
  <si>
    <t>Kjøp, leie og leasing av transportmidler</t>
  </si>
  <si>
    <t>Leie av driftsmidler</t>
  </si>
  <si>
    <t>Vedlikehold bygninger inkl uteareal til bygning.</t>
  </si>
  <si>
    <t>Vedlikehold anlegg, veier og p-plasser</t>
  </si>
  <si>
    <t>Serviceavtaler, reparasjoner og vaktmestertjenester</t>
  </si>
  <si>
    <t>Materialer til vedlikehold driftsmidler, transportmidler</t>
  </si>
  <si>
    <t>Andre tjenester (som inngår i tj.produksjon)</t>
  </si>
  <si>
    <t>Juridisk bistand</t>
  </si>
  <si>
    <t>Kjøp fra andre (private)</t>
  </si>
  <si>
    <t>Kjøp fra IKS (der komm. er deltaker)</t>
  </si>
  <si>
    <t>Mva kompensasjon - full sats</t>
  </si>
  <si>
    <t>Bidrag livsopphold</t>
  </si>
  <si>
    <t>Renteutgifter, provisjoner og andre fin. utgifter</t>
  </si>
  <si>
    <t>Avdragsutgifter på lån</t>
  </si>
  <si>
    <t>Avsetninger til disposisjonsfond</t>
  </si>
  <si>
    <t>Avskrivninger anlegg</t>
  </si>
  <si>
    <t>Salg varer/tjen utenfor avg.omr.</t>
  </si>
  <si>
    <t>Refusjon fra NAV</t>
  </si>
  <si>
    <t>IA  - tilskudd</t>
  </si>
  <si>
    <t>Sykelønnsrefusjon</t>
  </si>
  <si>
    <t>Avsatte feriepenger refusjon</t>
  </si>
  <si>
    <t>Refusjon fra andre private</t>
  </si>
  <si>
    <t>Refusjon fra IKS (der kommunen er deltaker)</t>
  </si>
  <si>
    <t>Andre statlige overføringer</t>
  </si>
  <si>
    <t>Overføringer fra andre (private)</t>
  </si>
  <si>
    <t>Gaver (fond)</t>
  </si>
  <si>
    <t>Renteinntekter</t>
  </si>
  <si>
    <t>Utbytte og eieruttak</t>
  </si>
  <si>
    <t>Bruk av tidligere års regnskapsmess. mindreforbruk</t>
  </si>
  <si>
    <t>Bruk av disposisjonsfond</t>
  </si>
  <si>
    <t>Regnskapsmessig merforbruk</t>
  </si>
  <si>
    <t>Motpost avskrivninger</t>
  </si>
  <si>
    <t>Sum ansvar: 75100 KRISESENTERET, ORDINÆRE OPPGAVER</t>
  </si>
  <si>
    <t>T O T A L T</t>
  </si>
  <si>
    <t>Lønn og sosiale utgifter</t>
  </si>
  <si>
    <t>Kjøp av varer og tjenester i egen regi</t>
  </si>
  <si>
    <t>Kjøp av varer og tjenester fra andre</t>
  </si>
  <si>
    <t xml:space="preserve">Overføringer </t>
  </si>
  <si>
    <t>Overføringer</t>
  </si>
  <si>
    <t>Sum driftsutgifter</t>
  </si>
  <si>
    <t>Budsjett 2015</t>
  </si>
  <si>
    <t>Finansutgifter</t>
  </si>
  <si>
    <t>FinansInntekter</t>
  </si>
  <si>
    <t>Salg av tjenester - brukerbetalinger</t>
  </si>
  <si>
    <t>Refusjon fra kommuner</t>
  </si>
  <si>
    <t>Refusjoner</t>
  </si>
  <si>
    <t>Salgsinntekter - brukerbetalinger</t>
  </si>
  <si>
    <t>Sum driftsinntekter</t>
  </si>
  <si>
    <t>Finansinntekter</t>
  </si>
  <si>
    <t>Driftsresultat</t>
  </si>
  <si>
    <t>Finansresultat</t>
  </si>
  <si>
    <t>Merforbruk/mindreforbruk</t>
  </si>
  <si>
    <t>Bud 2015</t>
  </si>
  <si>
    <t>Hovedtall drift og finans - Indre Østfold Krisesenter IKS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</si>
  <si>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</si>
  <si>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</si>
  <si>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</si>
  <si>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</si>
  <si>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</si>
  <si>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</si>
  <si>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</si>
  <si>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</si>
  <si>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0138 Hobøl</t>
  </si>
  <si>
    <t>Beløp til fordeling på eierne</t>
  </si>
  <si>
    <t>Eierandel</t>
  </si>
  <si>
    <t>Eierernes bidrag fordelt på den enkelte eierkommune</t>
  </si>
  <si>
    <t>Folketall 01.01.2015</t>
  </si>
  <si>
    <t>Fjernvarme</t>
  </si>
  <si>
    <t>Yrkesskadeforsikring</t>
  </si>
  <si>
    <t>Forsikring personell</t>
  </si>
  <si>
    <t>Leie av lokaler, festeavgifter og grunn</t>
  </si>
  <si>
    <t>Dekning av tidligere års regnskapsm. merforbruk</t>
  </si>
  <si>
    <t>Avsetninger til bundne fond</t>
  </si>
  <si>
    <t>Regnskapsmessig mindreforbruk</t>
  </si>
  <si>
    <t>Refusjon fra staten</t>
  </si>
  <si>
    <t>Bruk av bundne fond</t>
  </si>
  <si>
    <t>Budsjett 2016</t>
  </si>
  <si>
    <t>Regnskap 2014</t>
  </si>
  <si>
    <t>Regnskap hittil 2015</t>
  </si>
  <si>
    <t>Lønn permsisjonsvikar kommunal</t>
  </si>
  <si>
    <t>Motpost fordel fri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</si>
</sst>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Dashed">
        <color rgb="FF92D050"/>
      </right>
      <top/>
      <bottom/>
      <diagonal/>
    </border>
    <border>
      <left style="mediumDashed">
        <color rgb="FF92D050"/>
      </left>
      <right style="mediumDashed">
        <color rgb="FF92D050"/>
      </right>
      <top/>
      <bottom/>
      <diagonal/>
    </border>
    <border>
      <left style="mediumDashed">
        <color rgb="FF92D050"/>
      </left>
      <right/>
      <top/>
      <bottom/>
      <diagonal/>
    </border>
    <border>
      <left/>
      <right style="mediumDashed">
        <color rgb="FF92D050"/>
      </right>
      <top style="medium">
        <color rgb="FF92D050"/>
      </top>
      <bottom style="medium">
        <color rgb="FF92D050"/>
      </bottom>
      <diagonal/>
    </border>
    <border>
      <left style="mediumDashed">
        <color rgb="FF92D050"/>
      </left>
      <right style="mediumDashed">
        <color rgb="FF92D050"/>
      </right>
      <top style="medium">
        <color rgb="FF92D050"/>
      </top>
      <bottom style="medium">
        <color rgb="FF92D050"/>
      </bottom>
      <diagonal/>
    </border>
    <border>
      <left style="mediumDashed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Dashed">
        <color rgb="FF92D050"/>
      </right>
      <top style="medium">
        <color rgb="FF92D050"/>
      </top>
      <bottom/>
      <diagonal/>
    </border>
    <border>
      <left style="mediumDashed">
        <color rgb="FF92D050"/>
      </left>
      <right style="mediumDashed">
        <color rgb="FF92D050"/>
      </right>
      <top style="medium">
        <color rgb="FF92D050"/>
      </top>
      <bottom/>
      <diagonal/>
    </border>
    <border>
      <left style="mediumDashed">
        <color rgb="FF92D050"/>
      </left>
      <right/>
      <top style="medium">
        <color rgb="FF92D050"/>
      </top>
      <bottom/>
      <diagonal/>
    </border>
    <border>
      <left/>
      <right style="mediumDashed">
        <color rgb="FF92D050"/>
      </right>
      <top/>
      <bottom style="medium">
        <color rgb="FF92D050"/>
      </bottom>
      <diagonal/>
    </border>
    <border>
      <left style="mediumDashed">
        <color rgb="FF92D050"/>
      </left>
      <right style="mediumDashed">
        <color rgb="FF92D050"/>
      </right>
      <top/>
      <bottom style="medium">
        <color rgb="FF92D050"/>
      </bottom>
      <diagonal/>
    </border>
    <border>
      <left style="mediumDashed">
        <color rgb="FF92D050"/>
      </left>
      <right/>
      <top/>
      <bottom style="medium">
        <color rgb="FF92D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3" fontId="0" fillId="0" borderId="0" xfId="1" applyNumberFormat="1" applyFont="1"/>
    <xf numFmtId="3" fontId="2" fillId="0" borderId="0" xfId="1" applyNumberFormat="1" applyFont="1"/>
    <xf numFmtId="0" fontId="3" fillId="0" borderId="0" xfId="0" applyFont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wrapText="1"/>
    </xf>
    <xf numFmtId="0" fontId="4" fillId="2" borderId="7" xfId="0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4" fillId="2" borderId="10" xfId="0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0" fontId="4" fillId="2" borderId="13" xfId="0" applyFon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0" fontId="4" fillId="0" borderId="0" xfId="0" applyFont="1"/>
    <xf numFmtId="3" fontId="4" fillId="0" borderId="0" xfId="0" applyNumberFormat="1" applyFont="1" applyAlignment="1">
      <alignment horizontal="left"/>
    </xf>
    <xf numFmtId="0" fontId="4" fillId="2" borderId="4" xfId="0" applyFont="1" applyFill="1" applyBorder="1"/>
    <xf numFmtId="10" fontId="4" fillId="0" borderId="5" xfId="2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8" xfId="0" applyFont="1" applyBorder="1"/>
    <xf numFmtId="10" fontId="4" fillId="0" borderId="8" xfId="0" applyNumberFormat="1" applyFont="1" applyBorder="1"/>
    <xf numFmtId="0" fontId="4" fillId="0" borderId="9" xfId="0" applyFont="1" applyBorder="1"/>
    <xf numFmtId="164" fontId="4" fillId="0" borderId="8" xfId="1" applyNumberFormat="1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30" sqref="E30"/>
    </sheetView>
  </sheetViews>
  <sheetFormatPr baseColWidth="10" defaultRowHeight="15" x14ac:dyDescent="0.25"/>
  <cols>
    <col min="1" max="1" width="34.5703125" customWidth="1"/>
    <col min="4" max="4" width="11.7109375" customWidth="1"/>
  </cols>
  <sheetData>
    <row r="1" spans="1:5" ht="20.25" thickTop="1" thickBot="1" x14ac:dyDescent="0.35">
      <c r="A1" s="39" t="s">
        <v>119</v>
      </c>
      <c r="B1" s="40"/>
      <c r="C1" s="40"/>
      <c r="D1" s="40"/>
      <c r="E1" s="41"/>
    </row>
    <row r="2" spans="1:5" ht="16.5" thickTop="1" thickBot="1" x14ac:dyDescent="0.3"/>
    <row r="3" spans="1:5" ht="30.75" thickBot="1" x14ac:dyDescent="0.3">
      <c r="A3" s="10"/>
      <c r="B3" s="37" t="s">
        <v>143</v>
      </c>
      <c r="C3" s="37" t="s">
        <v>144</v>
      </c>
      <c r="D3" s="37" t="s">
        <v>106</v>
      </c>
      <c r="E3" s="38" t="s">
        <v>142</v>
      </c>
    </row>
    <row r="4" spans="1:5" x14ac:dyDescent="0.25">
      <c r="A4" s="5" t="s">
        <v>100</v>
      </c>
      <c r="B4" s="6">
        <f>Detaljtall!C38</f>
        <v>4724</v>
      </c>
      <c r="C4" s="6">
        <f>Detaljtall!D38</f>
        <v>4248</v>
      </c>
      <c r="D4" s="6">
        <f>Detaljtall!E38</f>
        <v>5661</v>
      </c>
      <c r="E4" s="7">
        <f>Detaljtall!F38</f>
        <v>6944</v>
      </c>
    </row>
    <row r="5" spans="1:5" x14ac:dyDescent="0.25">
      <c r="A5" s="5" t="s">
        <v>101</v>
      </c>
      <c r="B5" s="6">
        <f>Detaljtall!C81</f>
        <v>1848</v>
      </c>
      <c r="C5" s="6">
        <f>Detaljtall!D81</f>
        <v>1427</v>
      </c>
      <c r="D5" s="6">
        <f>Detaljtall!E81</f>
        <v>1175</v>
      </c>
      <c r="E5" s="7">
        <f>Detaljtall!F81</f>
        <v>1100</v>
      </c>
    </row>
    <row r="6" spans="1:5" x14ac:dyDescent="0.25">
      <c r="A6" s="5" t="s">
        <v>102</v>
      </c>
      <c r="B6" s="6">
        <f>Detaljtall!C84</f>
        <v>17</v>
      </c>
      <c r="C6" s="6">
        <f>Detaljtall!D84</f>
        <v>0</v>
      </c>
      <c r="D6" s="6">
        <f>Detaljtall!E84</f>
        <v>40</v>
      </c>
      <c r="E6" s="7">
        <f>Detaljtall!F84</f>
        <v>40</v>
      </c>
    </row>
    <row r="7" spans="1:5" ht="15.75" thickBot="1" x14ac:dyDescent="0.3">
      <c r="A7" s="5" t="s">
        <v>104</v>
      </c>
      <c r="B7" s="6">
        <f>Detaljtall!C87</f>
        <v>309</v>
      </c>
      <c r="C7" s="6">
        <f>Detaljtall!D87</f>
        <v>224</v>
      </c>
      <c r="D7" s="6">
        <f>Detaljtall!E87</f>
        <v>350</v>
      </c>
      <c r="E7" s="7">
        <f>Detaljtall!F87</f>
        <v>352</v>
      </c>
    </row>
    <row r="8" spans="1:5" ht="16.5" thickBot="1" x14ac:dyDescent="0.3">
      <c r="A8" s="11" t="s">
        <v>105</v>
      </c>
      <c r="B8" s="12">
        <f>SUM(B4:B7)</f>
        <v>6898</v>
      </c>
      <c r="C8" s="12">
        <f t="shared" ref="C8:E8" si="0">SUM(C4:C7)</f>
        <v>5899</v>
      </c>
      <c r="D8" s="12">
        <f t="shared" si="0"/>
        <v>7226</v>
      </c>
      <c r="E8" s="13">
        <f t="shared" si="0"/>
        <v>8436</v>
      </c>
    </row>
    <row r="9" spans="1:5" x14ac:dyDescent="0.25">
      <c r="A9" s="5"/>
      <c r="B9" s="8"/>
      <c r="C9" s="8"/>
      <c r="D9" s="8"/>
      <c r="E9" s="9"/>
    </row>
    <row r="10" spans="1:5" x14ac:dyDescent="0.25">
      <c r="A10" s="5" t="s">
        <v>112</v>
      </c>
      <c r="B10" s="6">
        <f>Detaljtall!C97</f>
        <v>-9</v>
      </c>
      <c r="C10" s="6">
        <f>Detaljtall!D97</f>
        <v>-36</v>
      </c>
      <c r="D10" s="6">
        <f>Detaljtall!E97</f>
        <v>0</v>
      </c>
      <c r="E10" s="7">
        <f>Detaljtall!F97</f>
        <v>0</v>
      </c>
    </row>
    <row r="11" spans="1:5" x14ac:dyDescent="0.25">
      <c r="A11" s="5" t="s">
        <v>111</v>
      </c>
      <c r="B11" s="6">
        <f>Detaljtall!C107</f>
        <v>-8188</v>
      </c>
      <c r="C11" s="6">
        <f>Detaljtall!D107</f>
        <v>-8852</v>
      </c>
      <c r="D11" s="6">
        <f>Detaljtall!E107</f>
        <v>-7561</v>
      </c>
      <c r="E11" s="7">
        <f>Detaljtall!F107</f>
        <v>-8656</v>
      </c>
    </row>
    <row r="12" spans="1:5" ht="15.75" thickBot="1" x14ac:dyDescent="0.3">
      <c r="A12" s="5" t="s">
        <v>104</v>
      </c>
      <c r="B12" s="6">
        <f>Detaljtall!C111</f>
        <v>-158</v>
      </c>
      <c r="C12" s="6">
        <f>Detaljtall!D111</f>
        <v>-8</v>
      </c>
      <c r="D12" s="6">
        <f>Detaljtall!E111</f>
        <v>0</v>
      </c>
      <c r="E12" s="7">
        <f>Detaljtall!F111</f>
        <v>0</v>
      </c>
    </row>
    <row r="13" spans="1:5" s="1" customFormat="1" ht="16.5" thickBot="1" x14ac:dyDescent="0.3">
      <c r="A13" s="11" t="s">
        <v>113</v>
      </c>
      <c r="B13" s="12">
        <f>SUM(B10:B12)</f>
        <v>-8355</v>
      </c>
      <c r="C13" s="12">
        <f t="shared" ref="C13:E13" si="1">SUM(C10:C12)</f>
        <v>-8896</v>
      </c>
      <c r="D13" s="12">
        <f t="shared" si="1"/>
        <v>-7561</v>
      </c>
      <c r="E13" s="13">
        <f t="shared" si="1"/>
        <v>-8656</v>
      </c>
    </row>
    <row r="14" spans="1:5" ht="15.75" thickBot="1" x14ac:dyDescent="0.3">
      <c r="A14" s="5"/>
      <c r="B14" s="6"/>
      <c r="C14" s="6"/>
      <c r="D14" s="6"/>
      <c r="E14" s="7"/>
    </row>
    <row r="15" spans="1:5" s="4" customFormat="1" ht="19.5" thickBot="1" x14ac:dyDescent="0.35">
      <c r="A15" s="14" t="s">
        <v>115</v>
      </c>
      <c r="B15" s="15">
        <f>B8+B13</f>
        <v>-1457</v>
      </c>
      <c r="C15" s="15">
        <f t="shared" ref="C15:E15" si="2">C8+C13</f>
        <v>-2997</v>
      </c>
      <c r="D15" s="15">
        <f t="shared" si="2"/>
        <v>-335</v>
      </c>
      <c r="E15" s="16">
        <f t="shared" si="2"/>
        <v>-220</v>
      </c>
    </row>
    <row r="16" spans="1:5" ht="15.75" thickBot="1" x14ac:dyDescent="0.3">
      <c r="A16" s="5"/>
      <c r="B16" s="8"/>
      <c r="C16" s="8"/>
      <c r="D16" s="8"/>
      <c r="E16" s="9"/>
    </row>
    <row r="17" spans="1:5" ht="15.75" x14ac:dyDescent="0.25">
      <c r="A17" s="17" t="s">
        <v>107</v>
      </c>
      <c r="B17" s="18">
        <f>Detaljtall!C95</f>
        <v>1977</v>
      </c>
      <c r="C17" s="18">
        <f>Detaljtall!D95</f>
        <v>243</v>
      </c>
      <c r="D17" s="18">
        <f>Detaljtall!E95</f>
        <v>700</v>
      </c>
      <c r="E17" s="19">
        <f>Detaljtall!F95</f>
        <v>700</v>
      </c>
    </row>
    <row r="18" spans="1:5" ht="16.5" thickBot="1" x14ac:dyDescent="0.3">
      <c r="A18" s="20" t="s">
        <v>114</v>
      </c>
      <c r="B18" s="21">
        <f>Detaljtall!C119</f>
        <v>-643</v>
      </c>
      <c r="C18" s="21">
        <f>Detaljtall!D119</f>
        <v>0</v>
      </c>
      <c r="D18" s="21">
        <f>Detaljtall!E119</f>
        <v>-273</v>
      </c>
      <c r="E18" s="22">
        <f>Detaljtall!F119</f>
        <v>-480</v>
      </c>
    </row>
    <row r="19" spans="1:5" ht="15.75" thickBot="1" x14ac:dyDescent="0.3">
      <c r="A19" s="5"/>
      <c r="B19" s="8"/>
      <c r="C19" s="8"/>
      <c r="D19" s="8"/>
      <c r="E19" s="9"/>
    </row>
    <row r="20" spans="1:5" s="4" customFormat="1" ht="19.5" thickBot="1" x14ac:dyDescent="0.35">
      <c r="A20" s="14" t="s">
        <v>116</v>
      </c>
      <c r="B20" s="15">
        <f>B17+B18</f>
        <v>1334</v>
      </c>
      <c r="C20" s="15">
        <f t="shared" ref="C20:E20" si="3">C17+C18</f>
        <v>243</v>
      </c>
      <c r="D20" s="15">
        <f t="shared" si="3"/>
        <v>427</v>
      </c>
      <c r="E20" s="16">
        <f t="shared" si="3"/>
        <v>220</v>
      </c>
    </row>
    <row r="21" spans="1:5" ht="15.75" thickBot="1" x14ac:dyDescent="0.3">
      <c r="A21" s="5"/>
      <c r="B21" s="8"/>
      <c r="C21" s="8"/>
      <c r="D21" s="8"/>
      <c r="E21" s="9"/>
    </row>
    <row r="22" spans="1:5" s="4" customFormat="1" ht="19.5" thickBot="1" x14ac:dyDescent="0.35">
      <c r="A22" s="14" t="s">
        <v>117</v>
      </c>
      <c r="B22" s="15">
        <f>B15+B20</f>
        <v>-123</v>
      </c>
      <c r="C22" s="15">
        <f t="shared" ref="C22:E22" si="4">C15+C20</f>
        <v>-2754</v>
      </c>
      <c r="D22" s="15">
        <f t="shared" si="4"/>
        <v>92</v>
      </c>
      <c r="E22" s="16">
        <f t="shared" si="4"/>
        <v>0</v>
      </c>
    </row>
    <row r="24" spans="1:5" ht="15.75" x14ac:dyDescent="0.25">
      <c r="A24" s="23" t="s">
        <v>129</v>
      </c>
      <c r="B24" s="24"/>
      <c r="C24" s="1"/>
      <c r="D24">
        <f>-Detaljtall!E106</f>
        <v>7216</v>
      </c>
      <c r="E24">
        <f>-Detaljtall!F106</f>
        <v>8474</v>
      </c>
    </row>
    <row r="25" spans="1:5" ht="15.75" thickBot="1" x14ac:dyDescent="0.3"/>
    <row r="26" spans="1:5" ht="32.25" thickBot="1" x14ac:dyDescent="0.3">
      <c r="A26" s="29" t="s">
        <v>131</v>
      </c>
      <c r="B26" s="30" t="s">
        <v>132</v>
      </c>
      <c r="C26" s="30" t="s">
        <v>130</v>
      </c>
      <c r="D26" s="35" t="s">
        <v>106</v>
      </c>
      <c r="E26" s="36" t="s">
        <v>142</v>
      </c>
    </row>
    <row r="27" spans="1:5" ht="15.75" x14ac:dyDescent="0.25">
      <c r="A27" s="25" t="s">
        <v>120</v>
      </c>
      <c r="B27" s="27">
        <v>3613</v>
      </c>
      <c r="C27" s="26">
        <f>B27/$B$36</f>
        <v>6.0944958925830336E-2</v>
      </c>
      <c r="D27" s="28">
        <f>($D$24-($D$24*0.1))*C27+($D$24*0.1/9)</f>
        <v>475.97871902569034</v>
      </c>
      <c r="E27" s="28">
        <f>($E$24-($E$24*0.1))*C27+($E$24*0.1/9)</f>
        <v>558.95837929929326</v>
      </c>
    </row>
    <row r="28" spans="1:5" ht="15.75" x14ac:dyDescent="0.25">
      <c r="A28" s="25" t="s">
        <v>121</v>
      </c>
      <c r="B28" s="27">
        <v>672</v>
      </c>
      <c r="C28" s="26">
        <f t="shared" ref="C28:C35" si="5">B28/$B$36</f>
        <v>1.1335458731845554E-2</v>
      </c>
      <c r="D28" s="28">
        <f t="shared" ref="D28:D35" si="6">($D$24-($D$24*0.1))*C28+($D$24*0.1/9)</f>
        <v>153.79478096587553</v>
      </c>
      <c r="E28" s="28">
        <f t="shared" ref="E28:E35" si="7">($E$24-($E$24*0.1))*C28+($E$24*0.1/9)</f>
        <v>180.60656511984888</v>
      </c>
    </row>
    <row r="29" spans="1:5" ht="15.75" x14ac:dyDescent="0.25">
      <c r="A29" s="25" t="s">
        <v>122</v>
      </c>
      <c r="B29" s="27">
        <v>5346</v>
      </c>
      <c r="C29" s="26">
        <f t="shared" si="5"/>
        <v>9.0177622589949907E-2</v>
      </c>
      <c r="D29" s="28">
        <f t="shared" si="6"/>
        <v>665.82732992594845</v>
      </c>
      <c r="E29" s="28">
        <f t="shared" si="7"/>
        <v>781.90421200006756</v>
      </c>
    </row>
    <row r="30" spans="1:5" ht="15.75" x14ac:dyDescent="0.25">
      <c r="A30" s="25" t="s">
        <v>123</v>
      </c>
      <c r="B30" s="27">
        <v>5692</v>
      </c>
      <c r="C30" s="26">
        <f t="shared" si="5"/>
        <v>9.601403437747752E-2</v>
      </c>
      <c r="D30" s="28">
        <f t="shared" si="6"/>
        <v>703.73132263886782</v>
      </c>
      <c r="E30" s="28">
        <f t="shared" si="7"/>
        <v>826.41619013882564</v>
      </c>
    </row>
    <row r="31" spans="1:5" ht="15.75" x14ac:dyDescent="0.25">
      <c r="A31" s="25" t="s">
        <v>124</v>
      </c>
      <c r="B31" s="27">
        <v>15513</v>
      </c>
      <c r="C31" s="26">
        <f t="shared" si="5"/>
        <v>0.26167704063559538</v>
      </c>
      <c r="D31" s="28">
        <f t="shared" si="6"/>
        <v>1779.6131504815883</v>
      </c>
      <c r="E31" s="28">
        <f t="shared" si="7"/>
        <v>2089.8616736669874</v>
      </c>
    </row>
    <row r="32" spans="1:5" ht="15.75" x14ac:dyDescent="0.25">
      <c r="A32" s="25" t="s">
        <v>125</v>
      </c>
      <c r="B32" s="27">
        <v>11353</v>
      </c>
      <c r="C32" s="26">
        <f t="shared" si="5"/>
        <v>0.19150515324798004</v>
      </c>
      <c r="D32" s="28">
        <f t="shared" si="6"/>
        <v>1323.8888450314591</v>
      </c>
      <c r="E32" s="28">
        <f t="shared" si="7"/>
        <v>1554.6887573166002</v>
      </c>
    </row>
    <row r="33" spans="1:5" ht="15.75" x14ac:dyDescent="0.25">
      <c r="A33" s="25" t="s">
        <v>126</v>
      </c>
      <c r="B33" s="27">
        <v>3731</v>
      </c>
      <c r="C33" s="26">
        <f t="shared" si="5"/>
        <v>6.2935411500767507E-2</v>
      </c>
      <c r="D33" s="28">
        <f t="shared" si="6"/>
        <v>488.90551422836222</v>
      </c>
      <c r="E33" s="28">
        <f t="shared" si="7"/>
        <v>574.138764907309</v>
      </c>
    </row>
    <row r="34" spans="1:5" ht="15.75" x14ac:dyDescent="0.25">
      <c r="A34" s="25" t="s">
        <v>127</v>
      </c>
      <c r="B34" s="27">
        <v>8020</v>
      </c>
      <c r="C34" s="26">
        <f t="shared" si="5"/>
        <v>0.13528330212708534</v>
      </c>
      <c r="D34" s="28">
        <f t="shared" si="6"/>
        <v>958.76165511192073</v>
      </c>
      <c r="E34" s="28">
        <f t="shared" si="7"/>
        <v>1125.9071875579846</v>
      </c>
    </row>
    <row r="35" spans="1:5" ht="16.5" thickBot="1" x14ac:dyDescent="0.3">
      <c r="A35" s="25" t="s">
        <v>128</v>
      </c>
      <c r="B35" s="27">
        <v>5343</v>
      </c>
      <c r="C35" s="26">
        <f t="shared" si="5"/>
        <v>9.0127017863468453E-2</v>
      </c>
      <c r="D35" s="28">
        <f t="shared" si="6"/>
        <v>665.49868259028733</v>
      </c>
      <c r="E35" s="28">
        <f t="shared" si="7"/>
        <v>781.51826999308412</v>
      </c>
    </row>
    <row r="36" spans="1:5" ht="16.5" thickBot="1" x14ac:dyDescent="0.3">
      <c r="A36" s="11"/>
      <c r="B36" s="34">
        <f>SUM(B27:B35)</f>
        <v>59283</v>
      </c>
      <c r="C36" s="32">
        <f>SUM(C27:C35)</f>
        <v>1.0000000000000002</v>
      </c>
      <c r="D36" s="31">
        <f>SUM(D27:D35)</f>
        <v>7215.9999999999991</v>
      </c>
      <c r="E36" s="33">
        <f>SUM(E27:E35)</f>
        <v>8474.0000000000018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22" workbookViewId="0">
      <selection activeCell="H38" sqref="H38"/>
    </sheetView>
  </sheetViews>
  <sheetFormatPr baseColWidth="10" defaultRowHeight="15" x14ac:dyDescent="0.25"/>
  <cols>
    <col min="2" max="2" width="49.42578125" customWidth="1"/>
    <col min="3" max="4" width="9.42578125" style="2" bestFit="1" customWidth="1"/>
    <col min="5" max="5" width="10.140625" style="2" bestFit="1" customWidth="1"/>
    <col min="6" max="6" width="8.42578125" style="2" bestFit="1" customWidth="1"/>
    <col min="7" max="7" width="3" bestFit="1" customWidth="1"/>
  </cols>
  <sheetData>
    <row r="1" spans="1:9" x14ac:dyDescent="0.25">
      <c r="B1" t="s">
        <v>0</v>
      </c>
      <c r="C1" s="2" t="s">
        <v>2</v>
      </c>
      <c r="D1" s="2">
        <v>0.80902777777777779</v>
      </c>
      <c r="E1" s="2" t="s">
        <v>1</v>
      </c>
      <c r="F1" s="2" t="s">
        <v>3</v>
      </c>
      <c r="G1">
        <v>15</v>
      </c>
    </row>
    <row r="3" spans="1:9" x14ac:dyDescent="0.25">
      <c r="C3" s="2" t="s">
        <v>5</v>
      </c>
      <c r="D3" s="2" t="s">
        <v>5</v>
      </c>
      <c r="E3" s="2" t="s">
        <v>4</v>
      </c>
      <c r="F3" s="2" t="s">
        <v>118</v>
      </c>
    </row>
    <row r="4" spans="1:9" x14ac:dyDescent="0.25">
      <c r="C4" s="2">
        <v>2014</v>
      </c>
      <c r="D4" s="2">
        <v>2014</v>
      </c>
      <c r="E4" s="2">
        <v>2014</v>
      </c>
      <c r="F4" s="2">
        <v>2015</v>
      </c>
    </row>
    <row r="5" spans="1:9" x14ac:dyDescent="0.25">
      <c r="B5" t="s">
        <v>6</v>
      </c>
    </row>
    <row r="6" spans="1:9" x14ac:dyDescent="0.25">
      <c r="A6">
        <v>101000</v>
      </c>
      <c r="B6" t="s">
        <v>7</v>
      </c>
      <c r="C6">
        <v>3259</v>
      </c>
      <c r="D6">
        <v>1914</v>
      </c>
      <c r="E6">
        <v>3664</v>
      </c>
      <c r="F6">
        <v>4487</v>
      </c>
      <c r="H6">
        <v>101000</v>
      </c>
      <c r="I6" t="s">
        <v>7</v>
      </c>
    </row>
    <row r="7" spans="1:9" x14ac:dyDescent="0.25">
      <c r="A7">
        <v>101030</v>
      </c>
      <c r="B7" t="s">
        <v>8</v>
      </c>
      <c r="C7">
        <v>144</v>
      </c>
      <c r="D7">
        <v>375</v>
      </c>
      <c r="E7">
        <v>0</v>
      </c>
      <c r="F7">
        <v>0</v>
      </c>
      <c r="H7">
        <v>101030</v>
      </c>
      <c r="I7" t="s">
        <v>8</v>
      </c>
    </row>
    <row r="8" spans="1:9" x14ac:dyDescent="0.25">
      <c r="A8">
        <v>101040</v>
      </c>
      <c r="B8" t="s">
        <v>9</v>
      </c>
      <c r="C8">
        <v>65</v>
      </c>
      <c r="D8">
        <v>0</v>
      </c>
      <c r="E8">
        <v>0</v>
      </c>
      <c r="F8">
        <v>0</v>
      </c>
      <c r="H8">
        <v>101040</v>
      </c>
      <c r="I8" t="s">
        <v>9</v>
      </c>
    </row>
    <row r="9" spans="1:9" x14ac:dyDescent="0.25">
      <c r="A9">
        <v>101041</v>
      </c>
      <c r="B9" t="s">
        <v>10</v>
      </c>
      <c r="C9">
        <v>91</v>
      </c>
      <c r="D9">
        <v>62</v>
      </c>
      <c r="E9">
        <v>101</v>
      </c>
      <c r="F9">
        <v>101</v>
      </c>
      <c r="H9">
        <v>101041</v>
      </c>
      <c r="I9" t="s">
        <v>10</v>
      </c>
    </row>
    <row r="10" spans="1:9" x14ac:dyDescent="0.25">
      <c r="A10">
        <v>101042</v>
      </c>
      <c r="B10" t="s">
        <v>11</v>
      </c>
      <c r="C10">
        <v>170</v>
      </c>
      <c r="D10">
        <v>128</v>
      </c>
      <c r="E10">
        <v>190</v>
      </c>
      <c r="F10">
        <v>179</v>
      </c>
      <c r="H10">
        <v>101042</v>
      </c>
      <c r="I10" t="s">
        <v>11</v>
      </c>
    </row>
    <row r="11" spans="1:9" x14ac:dyDescent="0.25">
      <c r="A11">
        <v>101043</v>
      </c>
      <c r="B11" t="s">
        <v>12</v>
      </c>
      <c r="C11">
        <v>21</v>
      </c>
      <c r="D11">
        <v>28</v>
      </c>
      <c r="E11">
        <v>45</v>
      </c>
      <c r="F11">
        <v>34</v>
      </c>
      <c r="H11">
        <v>101043</v>
      </c>
      <c r="I11" t="s">
        <v>12</v>
      </c>
    </row>
    <row r="12" spans="1:9" x14ac:dyDescent="0.25">
      <c r="A12">
        <v>102000</v>
      </c>
      <c r="B12" t="s">
        <v>13</v>
      </c>
      <c r="C12">
        <v>173</v>
      </c>
      <c r="D12">
        <v>1</v>
      </c>
      <c r="E12">
        <v>0</v>
      </c>
      <c r="F12">
        <v>25</v>
      </c>
      <c r="H12">
        <v>102000</v>
      </c>
      <c r="I12" t="s">
        <v>13</v>
      </c>
    </row>
    <row r="13" spans="1:9" x14ac:dyDescent="0.25">
      <c r="A13">
        <v>102002</v>
      </c>
      <c r="B13" t="s">
        <v>14</v>
      </c>
      <c r="C13">
        <v>84</v>
      </c>
      <c r="D13">
        <v>134</v>
      </c>
      <c r="E13">
        <v>25</v>
      </c>
      <c r="F13">
        <v>0</v>
      </c>
      <c r="H13">
        <v>102002</v>
      </c>
      <c r="I13" t="s">
        <v>14</v>
      </c>
    </row>
    <row r="14" spans="1:9" x14ac:dyDescent="0.25">
      <c r="A14">
        <v>102006</v>
      </c>
      <c r="B14" t="s">
        <v>145</v>
      </c>
      <c r="C14">
        <v>0</v>
      </c>
      <c r="D14">
        <v>4</v>
      </c>
      <c r="E14">
        <v>0</v>
      </c>
      <c r="F14">
        <v>0</v>
      </c>
      <c r="H14">
        <v>102006</v>
      </c>
      <c r="I14" t="s">
        <v>145</v>
      </c>
    </row>
    <row r="15" spans="1:9" x14ac:dyDescent="0.25">
      <c r="A15">
        <v>102008</v>
      </c>
      <c r="B15" t="s">
        <v>15</v>
      </c>
      <c r="C15">
        <v>44</v>
      </c>
      <c r="D15">
        <v>45</v>
      </c>
      <c r="E15">
        <v>78</v>
      </c>
      <c r="F15">
        <v>56</v>
      </c>
      <c r="H15">
        <v>102008</v>
      </c>
      <c r="I15" t="s">
        <v>15</v>
      </c>
    </row>
    <row r="16" spans="1:9" x14ac:dyDescent="0.25">
      <c r="A16">
        <v>102041</v>
      </c>
      <c r="B16" t="s">
        <v>16</v>
      </c>
      <c r="C16">
        <v>29</v>
      </c>
      <c r="D16">
        <v>17</v>
      </c>
      <c r="E16">
        <v>11</v>
      </c>
      <c r="F16">
        <v>11</v>
      </c>
      <c r="H16">
        <v>102041</v>
      </c>
      <c r="I16" t="s">
        <v>16</v>
      </c>
    </row>
    <row r="17" spans="1:9" x14ac:dyDescent="0.25">
      <c r="A17">
        <v>102042</v>
      </c>
      <c r="B17" t="s">
        <v>17</v>
      </c>
      <c r="C17">
        <v>61</v>
      </c>
      <c r="D17">
        <v>30</v>
      </c>
      <c r="E17">
        <v>17</v>
      </c>
      <c r="F17">
        <v>17</v>
      </c>
      <c r="H17">
        <v>102042</v>
      </c>
      <c r="I17" t="s">
        <v>17</v>
      </c>
    </row>
    <row r="18" spans="1:9" x14ac:dyDescent="0.25">
      <c r="A18">
        <v>102043</v>
      </c>
      <c r="B18" t="s">
        <v>18</v>
      </c>
      <c r="C18">
        <v>11</v>
      </c>
      <c r="D18">
        <v>26</v>
      </c>
      <c r="E18">
        <v>11</v>
      </c>
      <c r="F18">
        <v>11</v>
      </c>
      <c r="H18">
        <v>102043</v>
      </c>
      <c r="I18" t="s">
        <v>18</v>
      </c>
    </row>
    <row r="19" spans="1:9" x14ac:dyDescent="0.25">
      <c r="A19">
        <v>103000</v>
      </c>
      <c r="B19" t="s">
        <v>19</v>
      </c>
      <c r="C19">
        <v>333</v>
      </c>
      <c r="D19">
        <v>306</v>
      </c>
      <c r="E19">
        <v>0</v>
      </c>
      <c r="F19">
        <v>171</v>
      </c>
      <c r="H19">
        <v>103000</v>
      </c>
      <c r="I19" t="s">
        <v>19</v>
      </c>
    </row>
    <row r="20" spans="1:9" x14ac:dyDescent="0.25">
      <c r="A20">
        <v>103010</v>
      </c>
      <c r="B20" t="s">
        <v>20</v>
      </c>
      <c r="C20">
        <v>32</v>
      </c>
      <c r="D20">
        <v>0</v>
      </c>
      <c r="E20">
        <v>0</v>
      </c>
      <c r="F20">
        <v>0</v>
      </c>
      <c r="H20">
        <v>103010</v>
      </c>
      <c r="I20" t="s">
        <v>20</v>
      </c>
    </row>
    <row r="21" spans="1:9" x14ac:dyDescent="0.25">
      <c r="A21">
        <v>103041</v>
      </c>
      <c r="B21" t="s">
        <v>21</v>
      </c>
      <c r="C21">
        <v>19</v>
      </c>
      <c r="D21">
        <v>9</v>
      </c>
      <c r="E21">
        <v>0</v>
      </c>
      <c r="F21">
        <v>2</v>
      </c>
      <c r="H21">
        <v>103041</v>
      </c>
      <c r="I21" t="s">
        <v>21</v>
      </c>
    </row>
    <row r="22" spans="1:9" x14ac:dyDescent="0.25">
      <c r="A22">
        <v>103042</v>
      </c>
      <c r="B22" t="s">
        <v>22</v>
      </c>
      <c r="C22">
        <v>39</v>
      </c>
      <c r="D22">
        <v>16</v>
      </c>
      <c r="E22">
        <v>0</v>
      </c>
      <c r="F22">
        <v>2</v>
      </c>
      <c r="H22">
        <v>103042</v>
      </c>
      <c r="I22" t="s">
        <v>22</v>
      </c>
    </row>
    <row r="23" spans="1:9" x14ac:dyDescent="0.25">
      <c r="A23">
        <v>103043</v>
      </c>
      <c r="B23" t="s">
        <v>23</v>
      </c>
      <c r="C23">
        <v>36</v>
      </c>
      <c r="D23">
        <v>56</v>
      </c>
      <c r="E23">
        <v>0</v>
      </c>
      <c r="F23">
        <v>0</v>
      </c>
      <c r="H23">
        <v>103043</v>
      </c>
      <c r="I23" t="s">
        <v>23</v>
      </c>
    </row>
    <row r="24" spans="1:9" x14ac:dyDescent="0.25">
      <c r="A24">
        <v>104000</v>
      </c>
      <c r="B24" t="s">
        <v>24</v>
      </c>
      <c r="C24">
        <v>29</v>
      </c>
      <c r="D24">
        <v>22</v>
      </c>
      <c r="E24">
        <v>20</v>
      </c>
      <c r="F24">
        <v>18</v>
      </c>
      <c r="H24">
        <v>104000</v>
      </c>
      <c r="I24" t="s">
        <v>24</v>
      </c>
    </row>
    <row r="25" spans="1:9" x14ac:dyDescent="0.25">
      <c r="A25">
        <v>105000</v>
      </c>
      <c r="B25" t="s">
        <v>25</v>
      </c>
      <c r="C25">
        <v>10</v>
      </c>
      <c r="D25">
        <v>0</v>
      </c>
      <c r="E25">
        <v>20</v>
      </c>
      <c r="F25">
        <v>0</v>
      </c>
      <c r="H25">
        <v>105000</v>
      </c>
      <c r="I25" t="s">
        <v>25</v>
      </c>
    </row>
    <row r="26" spans="1:9" x14ac:dyDescent="0.25">
      <c r="A26">
        <v>105010</v>
      </c>
      <c r="B26" t="s">
        <v>26</v>
      </c>
      <c r="C26">
        <v>0</v>
      </c>
      <c r="D26">
        <v>0</v>
      </c>
      <c r="E26">
        <v>50</v>
      </c>
      <c r="F26">
        <v>50</v>
      </c>
      <c r="H26">
        <v>105010</v>
      </c>
      <c r="I26" t="s">
        <v>26</v>
      </c>
    </row>
    <row r="27" spans="1:9" x14ac:dyDescent="0.25">
      <c r="A27">
        <v>105093</v>
      </c>
      <c r="B27" t="s">
        <v>27</v>
      </c>
      <c r="C27"/>
      <c r="D27">
        <v>3</v>
      </c>
      <c r="E27">
        <v>3</v>
      </c>
      <c r="F27">
        <v>3</v>
      </c>
      <c r="H27">
        <v>105093</v>
      </c>
      <c r="I27" t="s">
        <v>27</v>
      </c>
    </row>
    <row r="28" spans="1:9" x14ac:dyDescent="0.25">
      <c r="C28"/>
      <c r="D28"/>
      <c r="E28"/>
      <c r="F28"/>
    </row>
    <row r="29" spans="1:9" x14ac:dyDescent="0.25">
      <c r="A29">
        <v>105094</v>
      </c>
      <c r="B29" t="s">
        <v>146</v>
      </c>
      <c r="C29"/>
      <c r="D29">
        <v>-3</v>
      </c>
      <c r="E29">
        <v>0</v>
      </c>
      <c r="F29">
        <v>0</v>
      </c>
      <c r="H29">
        <v>105094</v>
      </c>
      <c r="I29" t="s">
        <v>146</v>
      </c>
    </row>
    <row r="30" spans="1:9" x14ac:dyDescent="0.25">
      <c r="A30">
        <v>105095</v>
      </c>
      <c r="B30" t="s">
        <v>28</v>
      </c>
      <c r="C30"/>
      <c r="D30">
        <v>0</v>
      </c>
      <c r="E30">
        <v>1</v>
      </c>
      <c r="F30">
        <v>1</v>
      </c>
      <c r="H30">
        <v>105095</v>
      </c>
      <c r="I30" t="s">
        <v>28</v>
      </c>
    </row>
    <row r="31" spans="1:9" x14ac:dyDescent="0.25">
      <c r="A31">
        <v>105097</v>
      </c>
      <c r="B31" t="s">
        <v>29</v>
      </c>
      <c r="C31"/>
      <c r="D31">
        <v>0</v>
      </c>
      <c r="E31">
        <v>-4</v>
      </c>
      <c r="F31">
        <v>-4</v>
      </c>
      <c r="H31">
        <v>105097</v>
      </c>
      <c r="I31" t="s">
        <v>29</v>
      </c>
    </row>
    <row r="32" spans="1:9" x14ac:dyDescent="0.25">
      <c r="A32">
        <v>108002</v>
      </c>
      <c r="B32" t="s">
        <v>30</v>
      </c>
      <c r="C32"/>
      <c r="D32">
        <v>54</v>
      </c>
      <c r="E32">
        <v>0</v>
      </c>
      <c r="F32">
        <v>0</v>
      </c>
      <c r="H32">
        <v>108002</v>
      </c>
      <c r="I32" t="s">
        <v>30</v>
      </c>
    </row>
    <row r="33" spans="1:9" x14ac:dyDescent="0.25">
      <c r="A33">
        <v>109000</v>
      </c>
      <c r="B33" t="s">
        <v>31</v>
      </c>
      <c r="C33"/>
      <c r="D33">
        <v>507</v>
      </c>
      <c r="E33">
        <v>678</v>
      </c>
      <c r="F33">
        <v>858</v>
      </c>
      <c r="H33">
        <v>109000</v>
      </c>
      <c r="I33" t="s">
        <v>31</v>
      </c>
    </row>
    <row r="34" spans="1:9" x14ac:dyDescent="0.25">
      <c r="A34">
        <v>109040</v>
      </c>
      <c r="B34" t="s">
        <v>32</v>
      </c>
      <c r="C34"/>
      <c r="D34">
        <v>8</v>
      </c>
      <c r="E34">
        <v>0</v>
      </c>
      <c r="F34">
        <v>0</v>
      </c>
      <c r="H34">
        <v>109040</v>
      </c>
      <c r="I34" t="s">
        <v>32</v>
      </c>
    </row>
    <row r="35" spans="1:9" x14ac:dyDescent="0.25">
      <c r="A35">
        <v>109041</v>
      </c>
      <c r="B35" t="s">
        <v>33</v>
      </c>
      <c r="C35"/>
      <c r="D35">
        <v>0</v>
      </c>
      <c r="E35">
        <v>0</v>
      </c>
      <c r="F35">
        <v>0</v>
      </c>
      <c r="H35">
        <v>109041</v>
      </c>
      <c r="I35" t="s">
        <v>33</v>
      </c>
    </row>
    <row r="36" spans="1:9" x14ac:dyDescent="0.25">
      <c r="A36">
        <v>109900</v>
      </c>
      <c r="B36" t="s">
        <v>34</v>
      </c>
      <c r="C36"/>
      <c r="D36">
        <v>456</v>
      </c>
      <c r="E36">
        <v>693</v>
      </c>
      <c r="F36">
        <v>850</v>
      </c>
      <c r="H36">
        <v>109900</v>
      </c>
      <c r="I36" t="s">
        <v>34</v>
      </c>
    </row>
    <row r="37" spans="1:9" x14ac:dyDescent="0.25">
      <c r="A37">
        <v>109908</v>
      </c>
      <c r="B37" t="s">
        <v>35</v>
      </c>
      <c r="C37">
        <v>74</v>
      </c>
      <c r="D37">
        <v>50</v>
      </c>
      <c r="E37">
        <v>58</v>
      </c>
      <c r="F37">
        <v>72</v>
      </c>
      <c r="H37">
        <v>109908</v>
      </c>
      <c r="I37" t="s">
        <v>35</v>
      </c>
    </row>
    <row r="38" spans="1:9" s="1" customFormat="1" x14ac:dyDescent="0.25">
      <c r="B38" s="1" t="s">
        <v>100</v>
      </c>
      <c r="C38" s="3">
        <f>SUM(C6:C37)</f>
        <v>4724</v>
      </c>
      <c r="D38" s="3">
        <f>SUM(D6:D37)</f>
        <v>4248</v>
      </c>
      <c r="E38" s="3">
        <f>SUM(E6:E37)</f>
        <v>5661</v>
      </c>
      <c r="F38" s="3">
        <f>SUM(F6:F37)</f>
        <v>6944</v>
      </c>
    </row>
    <row r="39" spans="1:9" x14ac:dyDescent="0.25">
      <c r="B39" t="s">
        <v>36</v>
      </c>
      <c r="C39">
        <v>9</v>
      </c>
      <c r="D39">
        <v>4</v>
      </c>
      <c r="E39">
        <v>5</v>
      </c>
      <c r="F39">
        <v>5</v>
      </c>
    </row>
    <row r="40" spans="1:9" x14ac:dyDescent="0.25">
      <c r="B40" t="s">
        <v>37</v>
      </c>
      <c r="C40">
        <v>7</v>
      </c>
      <c r="D40">
        <v>6</v>
      </c>
      <c r="E40">
        <v>5</v>
      </c>
      <c r="F40">
        <v>5</v>
      </c>
    </row>
    <row r="41" spans="1:9" x14ac:dyDescent="0.25">
      <c r="B41" t="s">
        <v>38</v>
      </c>
      <c r="C41">
        <v>0</v>
      </c>
      <c r="D41">
        <v>0</v>
      </c>
      <c r="E41">
        <v>1</v>
      </c>
      <c r="F41">
        <v>1</v>
      </c>
    </row>
    <row r="42" spans="1:9" x14ac:dyDescent="0.25">
      <c r="B42" t="s">
        <v>39</v>
      </c>
      <c r="C42">
        <v>1</v>
      </c>
      <c r="D42">
        <v>0</v>
      </c>
      <c r="E42">
        <v>0</v>
      </c>
      <c r="F42">
        <v>0</v>
      </c>
    </row>
    <row r="43" spans="1:9" x14ac:dyDescent="0.25">
      <c r="B43" t="s">
        <v>40</v>
      </c>
      <c r="C43">
        <v>63</v>
      </c>
      <c r="D43">
        <v>36</v>
      </c>
      <c r="E43">
        <v>60</v>
      </c>
      <c r="F43">
        <v>60</v>
      </c>
    </row>
    <row r="44" spans="1:9" x14ac:dyDescent="0.25">
      <c r="B44" t="s">
        <v>41</v>
      </c>
      <c r="C44">
        <v>27</v>
      </c>
      <c r="D44">
        <v>34</v>
      </c>
      <c r="E44">
        <v>7</v>
      </c>
      <c r="F44">
        <v>7</v>
      </c>
    </row>
    <row r="45" spans="1:9" x14ac:dyDescent="0.25">
      <c r="B45" t="s">
        <v>42</v>
      </c>
      <c r="C45">
        <v>30</v>
      </c>
      <c r="D45">
        <v>26</v>
      </c>
      <c r="E45">
        <v>30</v>
      </c>
      <c r="F45">
        <v>30</v>
      </c>
    </row>
    <row r="46" spans="1:9" x14ac:dyDescent="0.25">
      <c r="B46" t="s">
        <v>43</v>
      </c>
      <c r="C46">
        <v>3</v>
      </c>
      <c r="D46">
        <v>5</v>
      </c>
      <c r="E46">
        <v>5</v>
      </c>
      <c r="F46">
        <v>5</v>
      </c>
    </row>
    <row r="47" spans="1:9" x14ac:dyDescent="0.25">
      <c r="B47" t="s">
        <v>44</v>
      </c>
      <c r="C47">
        <v>43</v>
      </c>
      <c r="D47">
        <v>0</v>
      </c>
      <c r="E47">
        <v>100</v>
      </c>
      <c r="F47">
        <v>20</v>
      </c>
    </row>
    <row r="48" spans="1:9" x14ac:dyDescent="0.25">
      <c r="B48" t="s">
        <v>45</v>
      </c>
      <c r="C48">
        <v>10</v>
      </c>
      <c r="D48">
        <v>11</v>
      </c>
      <c r="E48">
        <v>20</v>
      </c>
      <c r="F48">
        <v>20</v>
      </c>
    </row>
    <row r="49" spans="2:6" x14ac:dyDescent="0.25">
      <c r="B49" t="s">
        <v>46</v>
      </c>
      <c r="C49">
        <v>70</v>
      </c>
      <c r="D49">
        <v>25</v>
      </c>
      <c r="E49">
        <v>10</v>
      </c>
      <c r="F49">
        <v>10</v>
      </c>
    </row>
    <row r="50" spans="2:6" x14ac:dyDescent="0.25">
      <c r="B50" t="s">
        <v>47</v>
      </c>
      <c r="C50">
        <v>10</v>
      </c>
      <c r="D50">
        <v>5</v>
      </c>
      <c r="E50">
        <v>12</v>
      </c>
      <c r="F50">
        <v>12</v>
      </c>
    </row>
    <row r="51" spans="2:6" x14ac:dyDescent="0.25">
      <c r="B51" t="s">
        <v>48</v>
      </c>
      <c r="C51">
        <v>3</v>
      </c>
      <c r="D51">
        <v>2</v>
      </c>
      <c r="E51">
        <v>3</v>
      </c>
      <c r="F51">
        <v>3</v>
      </c>
    </row>
    <row r="52" spans="2:6" x14ac:dyDescent="0.25">
      <c r="B52" t="s">
        <v>49</v>
      </c>
      <c r="C52">
        <v>72</v>
      </c>
      <c r="D52">
        <v>40</v>
      </c>
      <c r="E52">
        <v>46</v>
      </c>
      <c r="F52">
        <v>46</v>
      </c>
    </row>
    <row r="53" spans="2:6" x14ac:dyDescent="0.25">
      <c r="B53" t="s">
        <v>50</v>
      </c>
      <c r="C53">
        <v>24</v>
      </c>
      <c r="D53">
        <v>0</v>
      </c>
      <c r="E53">
        <v>10</v>
      </c>
      <c r="F53">
        <v>10</v>
      </c>
    </row>
    <row r="54" spans="2:6" x14ac:dyDescent="0.25">
      <c r="B54" t="s">
        <v>51</v>
      </c>
      <c r="C54">
        <v>7</v>
      </c>
      <c r="D54">
        <v>8</v>
      </c>
      <c r="E54">
        <v>0</v>
      </c>
      <c r="F54">
        <v>0</v>
      </c>
    </row>
    <row r="55" spans="2:6" x14ac:dyDescent="0.25">
      <c r="B55" t="s">
        <v>52</v>
      </c>
      <c r="C55">
        <v>7</v>
      </c>
      <c r="D55">
        <v>3</v>
      </c>
      <c r="E55">
        <v>7</v>
      </c>
      <c r="F55">
        <v>7</v>
      </c>
    </row>
    <row r="56" spans="2:6" x14ac:dyDescent="0.25">
      <c r="B56" t="s">
        <v>53</v>
      </c>
      <c r="C56">
        <v>463</v>
      </c>
      <c r="D56">
        <v>86</v>
      </c>
      <c r="E56">
        <v>50</v>
      </c>
      <c r="F56">
        <v>120</v>
      </c>
    </row>
    <row r="57" spans="2:6" x14ac:dyDescent="0.25">
      <c r="B57" t="s">
        <v>54</v>
      </c>
      <c r="C57">
        <v>1</v>
      </c>
      <c r="D57">
        <v>0</v>
      </c>
      <c r="E57">
        <v>0</v>
      </c>
      <c r="F57">
        <v>0</v>
      </c>
    </row>
    <row r="58" spans="2:6" x14ac:dyDescent="0.25">
      <c r="B58" t="s">
        <v>55</v>
      </c>
      <c r="C58">
        <v>24</v>
      </c>
      <c r="D58">
        <v>17</v>
      </c>
      <c r="E58">
        <v>25</v>
      </c>
      <c r="F58">
        <v>25</v>
      </c>
    </row>
    <row r="59" spans="2:6" x14ac:dyDescent="0.25">
      <c r="B59" t="s">
        <v>56</v>
      </c>
      <c r="C59">
        <v>0</v>
      </c>
      <c r="D59">
        <v>0</v>
      </c>
      <c r="E59">
        <v>5</v>
      </c>
      <c r="F59">
        <v>0</v>
      </c>
    </row>
    <row r="60" spans="2:6" x14ac:dyDescent="0.25">
      <c r="B60" t="s">
        <v>57</v>
      </c>
      <c r="C60">
        <v>28</v>
      </c>
      <c r="D60">
        <v>51</v>
      </c>
      <c r="E60">
        <v>10</v>
      </c>
      <c r="F60">
        <v>10</v>
      </c>
    </row>
    <row r="61" spans="2:6" x14ac:dyDescent="0.25">
      <c r="B61" t="s">
        <v>58</v>
      </c>
      <c r="C61">
        <v>1</v>
      </c>
      <c r="D61">
        <v>1</v>
      </c>
      <c r="E61">
        <v>2</v>
      </c>
      <c r="F61">
        <v>2</v>
      </c>
    </row>
    <row r="62" spans="2:6" x14ac:dyDescent="0.25">
      <c r="B62" t="s">
        <v>59</v>
      </c>
      <c r="C62">
        <v>2</v>
      </c>
      <c r="D62">
        <v>2</v>
      </c>
      <c r="E62">
        <v>2</v>
      </c>
      <c r="F62">
        <v>2</v>
      </c>
    </row>
    <row r="63" spans="2:6" x14ac:dyDescent="0.25">
      <c r="B63" t="s">
        <v>60</v>
      </c>
      <c r="C63">
        <v>49</v>
      </c>
      <c r="D63">
        <v>34</v>
      </c>
      <c r="E63">
        <v>185</v>
      </c>
      <c r="F63">
        <v>50</v>
      </c>
    </row>
    <row r="64" spans="2:6" x14ac:dyDescent="0.25">
      <c r="B64" t="s">
        <v>133</v>
      </c>
      <c r="C64"/>
      <c r="D64"/>
      <c r="E64"/>
      <c r="F64"/>
    </row>
    <row r="65" spans="2:6" x14ac:dyDescent="0.25">
      <c r="B65" t="s">
        <v>61</v>
      </c>
      <c r="C65" s="2">
        <v>100</v>
      </c>
      <c r="D65" s="2">
        <v>35</v>
      </c>
      <c r="E65" s="2">
        <v>90</v>
      </c>
      <c r="F65" s="2">
        <v>90</v>
      </c>
    </row>
    <row r="66" spans="2:6" x14ac:dyDescent="0.25">
      <c r="B66" t="s">
        <v>62</v>
      </c>
      <c r="C66" s="2">
        <v>56</v>
      </c>
      <c r="D66" s="2">
        <v>55</v>
      </c>
      <c r="E66" s="2">
        <v>65</v>
      </c>
      <c r="F66" s="2">
        <v>65</v>
      </c>
    </row>
    <row r="67" spans="2:6" x14ac:dyDescent="0.25">
      <c r="B67" t="s">
        <v>134</v>
      </c>
    </row>
    <row r="68" spans="2:6" x14ac:dyDescent="0.25">
      <c r="B68" t="s">
        <v>135</v>
      </c>
    </row>
    <row r="69" spans="2:6" x14ac:dyDescent="0.25">
      <c r="B69" t="s">
        <v>63</v>
      </c>
      <c r="C69" s="2">
        <v>13</v>
      </c>
      <c r="D69" s="2">
        <v>3</v>
      </c>
      <c r="E69" s="2">
        <v>10</v>
      </c>
      <c r="F69" s="2">
        <v>10</v>
      </c>
    </row>
    <row r="70" spans="2:6" x14ac:dyDescent="0.25">
      <c r="B70" t="s">
        <v>136</v>
      </c>
    </row>
    <row r="71" spans="2:6" x14ac:dyDescent="0.25">
      <c r="B71" t="s">
        <v>64</v>
      </c>
      <c r="C71" s="2">
        <v>184</v>
      </c>
      <c r="D71" s="2">
        <v>142</v>
      </c>
      <c r="E71" s="2">
        <v>200</v>
      </c>
      <c r="F71" s="2">
        <v>200</v>
      </c>
    </row>
    <row r="72" spans="2:6" x14ac:dyDescent="0.25">
      <c r="B72" t="s">
        <v>65</v>
      </c>
      <c r="C72">
        <v>208</v>
      </c>
      <c r="D72">
        <v>394</v>
      </c>
      <c r="E72">
        <v>50</v>
      </c>
      <c r="F72">
        <v>50</v>
      </c>
    </row>
    <row r="73" spans="2:6" x14ac:dyDescent="0.25">
      <c r="B73" t="s">
        <v>66</v>
      </c>
      <c r="C73">
        <v>0</v>
      </c>
      <c r="D73">
        <v>5</v>
      </c>
      <c r="E73">
        <v>0</v>
      </c>
      <c r="F73">
        <v>0</v>
      </c>
    </row>
    <row r="74" spans="2:6" x14ac:dyDescent="0.25">
      <c r="B74" t="s">
        <v>67</v>
      </c>
      <c r="C74">
        <v>24</v>
      </c>
      <c r="D74">
        <v>20</v>
      </c>
      <c r="E74">
        <v>0</v>
      </c>
      <c r="F74">
        <v>0</v>
      </c>
    </row>
    <row r="75" spans="2:6" x14ac:dyDescent="0.25">
      <c r="B75" t="s">
        <v>68</v>
      </c>
      <c r="C75"/>
      <c r="D75">
        <v>0</v>
      </c>
      <c r="E75">
        <v>0</v>
      </c>
      <c r="F75">
        <v>20</v>
      </c>
    </row>
    <row r="76" spans="2:6" x14ac:dyDescent="0.25">
      <c r="B76" t="s">
        <v>69</v>
      </c>
      <c r="C76">
        <v>16</v>
      </c>
      <c r="D76">
        <v>22</v>
      </c>
      <c r="E76">
        <v>45</v>
      </c>
      <c r="F76">
        <v>30</v>
      </c>
    </row>
    <row r="77" spans="2:6" x14ac:dyDescent="0.25">
      <c r="B77" t="s">
        <v>70</v>
      </c>
      <c r="C77">
        <v>134</v>
      </c>
      <c r="D77">
        <v>200</v>
      </c>
      <c r="E77">
        <v>70</v>
      </c>
      <c r="F77">
        <v>140</v>
      </c>
    </row>
    <row r="78" spans="2:6" x14ac:dyDescent="0.25">
      <c r="B78" t="s">
        <v>71</v>
      </c>
      <c r="C78">
        <v>34</v>
      </c>
      <c r="D78">
        <v>4</v>
      </c>
      <c r="E78">
        <v>15</v>
      </c>
      <c r="F78">
        <v>15</v>
      </c>
    </row>
    <row r="79" spans="2:6" x14ac:dyDescent="0.25">
      <c r="B79" t="s">
        <v>72</v>
      </c>
      <c r="C79">
        <v>122</v>
      </c>
      <c r="D79">
        <v>151</v>
      </c>
      <c r="E79">
        <v>30</v>
      </c>
      <c r="F79">
        <v>30</v>
      </c>
    </row>
    <row r="80" spans="2:6" x14ac:dyDescent="0.25">
      <c r="B80" t="s">
        <v>73</v>
      </c>
      <c r="C80" s="2">
        <v>3</v>
      </c>
      <c r="D80" s="2">
        <v>0</v>
      </c>
      <c r="E80" s="2">
        <v>0</v>
      </c>
      <c r="F80" s="2">
        <v>0</v>
      </c>
    </row>
    <row r="81" spans="2:6" s="1" customFormat="1" x14ac:dyDescent="0.25">
      <c r="B81" s="1" t="s">
        <v>101</v>
      </c>
      <c r="C81" s="3">
        <f>SUM(C39:C80)</f>
        <v>1848</v>
      </c>
      <c r="D81" s="3">
        <f t="shared" ref="D81:F81" si="0">SUM(D39:D80)</f>
        <v>1427</v>
      </c>
      <c r="E81" s="3">
        <f t="shared" si="0"/>
        <v>1175</v>
      </c>
      <c r="F81" s="3">
        <f t="shared" si="0"/>
        <v>1100</v>
      </c>
    </row>
    <row r="82" spans="2:6" x14ac:dyDescent="0.25">
      <c r="B82" t="s">
        <v>74</v>
      </c>
      <c r="C82" s="2">
        <v>2</v>
      </c>
      <c r="D82" s="2">
        <v>0</v>
      </c>
      <c r="E82" s="2">
        <v>0</v>
      </c>
      <c r="F82" s="2">
        <v>0</v>
      </c>
    </row>
    <row r="83" spans="2:6" x14ac:dyDescent="0.25">
      <c r="B83" t="s">
        <v>75</v>
      </c>
      <c r="C83">
        <v>15</v>
      </c>
      <c r="D83">
        <v>0</v>
      </c>
      <c r="E83">
        <v>40</v>
      </c>
      <c r="F83">
        <v>40</v>
      </c>
    </row>
    <row r="84" spans="2:6" s="1" customFormat="1" x14ac:dyDescent="0.25">
      <c r="B84" s="1" t="s">
        <v>102</v>
      </c>
      <c r="C84" s="3">
        <f>SUM(C82:C83)</f>
        <v>17</v>
      </c>
      <c r="D84" s="3">
        <f t="shared" ref="D84:F84" si="1">SUM(D82:D83)</f>
        <v>0</v>
      </c>
      <c r="E84" s="3">
        <f t="shared" si="1"/>
        <v>40</v>
      </c>
      <c r="F84" s="3">
        <f t="shared" si="1"/>
        <v>40</v>
      </c>
    </row>
    <row r="85" spans="2:6" x14ac:dyDescent="0.25">
      <c r="B85" t="s">
        <v>76</v>
      </c>
      <c r="C85">
        <v>284</v>
      </c>
      <c r="D85">
        <v>224</v>
      </c>
      <c r="E85">
        <v>180</v>
      </c>
      <c r="F85">
        <v>182</v>
      </c>
    </row>
    <row r="86" spans="2:6" x14ac:dyDescent="0.25">
      <c r="B86" t="s">
        <v>77</v>
      </c>
      <c r="C86">
        <v>25</v>
      </c>
      <c r="D86">
        <v>0</v>
      </c>
      <c r="E86">
        <v>170</v>
      </c>
      <c r="F86">
        <v>170</v>
      </c>
    </row>
    <row r="87" spans="2:6" s="1" customFormat="1" x14ac:dyDescent="0.25">
      <c r="B87" s="1" t="s">
        <v>103</v>
      </c>
      <c r="C87" s="3">
        <f>SUM(C85:C86)</f>
        <v>309</v>
      </c>
      <c r="D87" s="3">
        <f t="shared" ref="D87:F87" si="2">SUM(D85:D86)</f>
        <v>224</v>
      </c>
      <c r="E87" s="3">
        <f t="shared" si="2"/>
        <v>350</v>
      </c>
      <c r="F87" s="3">
        <f t="shared" si="2"/>
        <v>352</v>
      </c>
    </row>
    <row r="88" spans="2:6" x14ac:dyDescent="0.25">
      <c r="B88" t="s">
        <v>78</v>
      </c>
      <c r="C88">
        <v>195</v>
      </c>
      <c r="D88">
        <v>90</v>
      </c>
      <c r="E88">
        <v>180</v>
      </c>
      <c r="F88">
        <v>180</v>
      </c>
    </row>
    <row r="89" spans="2:6" x14ac:dyDescent="0.25">
      <c r="B89" t="s">
        <v>79</v>
      </c>
      <c r="C89">
        <v>294</v>
      </c>
      <c r="D89">
        <v>153</v>
      </c>
      <c r="E89">
        <v>300</v>
      </c>
      <c r="F89">
        <v>300</v>
      </c>
    </row>
    <row r="90" spans="2:6" x14ac:dyDescent="0.25">
      <c r="B90" t="s">
        <v>137</v>
      </c>
      <c r="C90">
        <v>24</v>
      </c>
      <c r="D90">
        <v>0</v>
      </c>
      <c r="E90">
        <v>0</v>
      </c>
      <c r="F90">
        <v>0</v>
      </c>
    </row>
    <row r="91" spans="2:6" x14ac:dyDescent="0.25">
      <c r="B91" t="s">
        <v>80</v>
      </c>
      <c r="C91" s="2">
        <v>1231</v>
      </c>
      <c r="D91" s="2">
        <v>0</v>
      </c>
      <c r="E91" s="2">
        <v>0</v>
      </c>
      <c r="F91" s="2">
        <v>0</v>
      </c>
    </row>
    <row r="92" spans="2:6" x14ac:dyDescent="0.25">
      <c r="B92" t="s">
        <v>138</v>
      </c>
      <c r="C92">
        <v>5</v>
      </c>
      <c r="D92">
        <v>0</v>
      </c>
      <c r="E92">
        <v>0</v>
      </c>
      <c r="F92">
        <v>0</v>
      </c>
    </row>
    <row r="93" spans="2:6" x14ac:dyDescent="0.25">
      <c r="B93" t="s">
        <v>139</v>
      </c>
      <c r="C93">
        <v>7</v>
      </c>
      <c r="D93">
        <v>0</v>
      </c>
      <c r="E93">
        <v>0</v>
      </c>
      <c r="F93">
        <v>0</v>
      </c>
    </row>
    <row r="94" spans="2:6" x14ac:dyDescent="0.25">
      <c r="B94" t="s">
        <v>81</v>
      </c>
      <c r="C94">
        <v>221</v>
      </c>
      <c r="D94">
        <v>0</v>
      </c>
      <c r="E94">
        <v>220</v>
      </c>
      <c r="F94">
        <v>220</v>
      </c>
    </row>
    <row r="95" spans="2:6" s="1" customFormat="1" x14ac:dyDescent="0.25">
      <c r="B95" s="1" t="s">
        <v>107</v>
      </c>
      <c r="C95" s="3">
        <f>SUM(C88:C94)</f>
        <v>1977</v>
      </c>
      <c r="D95" s="3">
        <f t="shared" ref="D95:F95" si="3">SUM(D88:D94)</f>
        <v>243</v>
      </c>
      <c r="E95" s="3">
        <f t="shared" si="3"/>
        <v>700</v>
      </c>
      <c r="F95" s="3">
        <f t="shared" si="3"/>
        <v>700</v>
      </c>
    </row>
    <row r="96" spans="2:6" x14ac:dyDescent="0.25">
      <c r="B96" t="s">
        <v>82</v>
      </c>
      <c r="C96">
        <v>-9</v>
      </c>
      <c r="D96">
        <v>-36</v>
      </c>
      <c r="E96">
        <v>0</v>
      </c>
      <c r="F96">
        <v>0</v>
      </c>
    </row>
    <row r="97" spans="2:6" s="1" customFormat="1" x14ac:dyDescent="0.25">
      <c r="B97" s="1" t="s">
        <v>109</v>
      </c>
      <c r="C97" s="3">
        <f>SUM(C96)</f>
        <v>-9</v>
      </c>
      <c r="D97" s="3">
        <f t="shared" ref="D97:F97" si="4">SUM(D96)</f>
        <v>-36</v>
      </c>
      <c r="E97" s="3">
        <f t="shared" si="4"/>
        <v>0</v>
      </c>
      <c r="F97" s="3">
        <f t="shared" si="4"/>
        <v>0</v>
      </c>
    </row>
    <row r="98" spans="2:6" x14ac:dyDescent="0.25">
      <c r="B98" t="s">
        <v>140</v>
      </c>
      <c r="C98">
        <v>0</v>
      </c>
      <c r="D98">
        <v>-1050</v>
      </c>
      <c r="E98">
        <v>0</v>
      </c>
      <c r="F98">
        <v>0</v>
      </c>
    </row>
    <row r="99" spans="2:6" x14ac:dyDescent="0.25">
      <c r="B99" t="s">
        <v>83</v>
      </c>
      <c r="C99">
        <v>0</v>
      </c>
      <c r="D99">
        <v>-33</v>
      </c>
      <c r="E99">
        <v>0</v>
      </c>
      <c r="F99">
        <v>0</v>
      </c>
    </row>
    <row r="100" spans="2:6" x14ac:dyDescent="0.25">
      <c r="B100" t="s">
        <v>84</v>
      </c>
      <c r="C100">
        <v>-13</v>
      </c>
      <c r="D100">
        <v>0</v>
      </c>
      <c r="E100">
        <v>0</v>
      </c>
      <c r="F100">
        <v>0</v>
      </c>
    </row>
    <row r="101" spans="2:6" x14ac:dyDescent="0.25">
      <c r="B101" t="s">
        <v>85</v>
      </c>
      <c r="C101">
        <v>-501</v>
      </c>
      <c r="D101">
        <v>-288</v>
      </c>
      <c r="E101">
        <v>0</v>
      </c>
      <c r="F101">
        <v>0</v>
      </c>
    </row>
    <row r="102" spans="2:6" x14ac:dyDescent="0.25">
      <c r="B102" t="s">
        <v>86</v>
      </c>
      <c r="C102">
        <v>-7</v>
      </c>
      <c r="D102">
        <v>0</v>
      </c>
      <c r="E102">
        <v>0</v>
      </c>
      <c r="F102">
        <v>0</v>
      </c>
    </row>
    <row r="103" spans="2:6" x14ac:dyDescent="0.25">
      <c r="B103" t="s">
        <v>76</v>
      </c>
      <c r="C103">
        <v>-284</v>
      </c>
      <c r="D103">
        <v>-224</v>
      </c>
      <c r="E103">
        <v>-180</v>
      </c>
      <c r="F103">
        <v>-182</v>
      </c>
    </row>
    <row r="104" spans="2:6" x14ac:dyDescent="0.25">
      <c r="B104" t="s">
        <v>110</v>
      </c>
      <c r="C104">
        <v>0</v>
      </c>
      <c r="D104">
        <v>0</v>
      </c>
      <c r="E104">
        <v>0</v>
      </c>
      <c r="F104">
        <v>0</v>
      </c>
    </row>
    <row r="105" spans="2:6" x14ac:dyDescent="0.25">
      <c r="B105" t="s">
        <v>87</v>
      </c>
      <c r="C105">
        <v>-407</v>
      </c>
      <c r="D105">
        <v>-41</v>
      </c>
      <c r="E105">
        <v>-165</v>
      </c>
      <c r="F105">
        <v>0</v>
      </c>
    </row>
    <row r="106" spans="2:6" x14ac:dyDescent="0.25">
      <c r="B106" t="s">
        <v>88</v>
      </c>
      <c r="C106">
        <v>-6976</v>
      </c>
      <c r="D106">
        <v>-7216</v>
      </c>
      <c r="E106">
        <v>-7216</v>
      </c>
      <c r="F106">
        <v>-8474</v>
      </c>
    </row>
    <row r="107" spans="2:6" s="1" customFormat="1" x14ac:dyDescent="0.25">
      <c r="B107" s="1" t="s">
        <v>111</v>
      </c>
      <c r="C107" s="3">
        <f>SUM(C98:C106)</f>
        <v>-8188</v>
      </c>
      <c r="D107" s="3">
        <f t="shared" ref="D107:F107" si="5">SUM(D98:D106)</f>
        <v>-8852</v>
      </c>
      <c r="E107" s="3">
        <f t="shared" si="5"/>
        <v>-7561</v>
      </c>
      <c r="F107" s="3">
        <f t="shared" si="5"/>
        <v>-8656</v>
      </c>
    </row>
    <row r="108" spans="2:6" x14ac:dyDescent="0.25">
      <c r="B108" t="s">
        <v>89</v>
      </c>
      <c r="C108">
        <v>-120</v>
      </c>
      <c r="D108">
        <v>0</v>
      </c>
      <c r="E108">
        <v>0</v>
      </c>
      <c r="F108">
        <v>0</v>
      </c>
    </row>
    <row r="109" spans="2:6" x14ac:dyDescent="0.25">
      <c r="B109" t="s">
        <v>90</v>
      </c>
      <c r="C109">
        <v>-33</v>
      </c>
      <c r="D109">
        <v>-8</v>
      </c>
      <c r="E109">
        <v>0</v>
      </c>
      <c r="F109">
        <v>0</v>
      </c>
    </row>
    <row r="110" spans="2:6" x14ac:dyDescent="0.25">
      <c r="B110" t="s">
        <v>91</v>
      </c>
      <c r="C110">
        <v>-5</v>
      </c>
      <c r="D110">
        <v>0</v>
      </c>
      <c r="E110">
        <v>0</v>
      </c>
      <c r="F110">
        <v>0</v>
      </c>
    </row>
    <row r="111" spans="2:6" s="1" customFormat="1" x14ac:dyDescent="0.25">
      <c r="B111" s="1" t="s">
        <v>104</v>
      </c>
      <c r="C111" s="3">
        <f>SUM(C108:C110)</f>
        <v>-158</v>
      </c>
      <c r="D111" s="3">
        <f t="shared" ref="D111:F111" si="6">SUM(D108:D110)</f>
        <v>-8</v>
      </c>
      <c r="E111" s="3">
        <f t="shared" si="6"/>
        <v>0</v>
      </c>
      <c r="F111" s="3">
        <f t="shared" si="6"/>
        <v>0</v>
      </c>
    </row>
    <row r="112" spans="2:6" x14ac:dyDescent="0.25">
      <c r="B112" t="s">
        <v>92</v>
      </c>
      <c r="C112">
        <v>-42</v>
      </c>
      <c r="D112">
        <v>0</v>
      </c>
      <c r="E112">
        <v>-23</v>
      </c>
      <c r="F112">
        <v>-30</v>
      </c>
    </row>
    <row r="113" spans="2:6" x14ac:dyDescent="0.25">
      <c r="B113" t="s">
        <v>93</v>
      </c>
      <c r="C113">
        <v>-9</v>
      </c>
      <c r="D113">
        <v>0</v>
      </c>
      <c r="E113">
        <v>0</v>
      </c>
      <c r="F113">
        <v>0</v>
      </c>
    </row>
    <row r="114" spans="2:6" x14ac:dyDescent="0.25">
      <c r="B114" t="s">
        <v>94</v>
      </c>
      <c r="C114" s="2">
        <v>0</v>
      </c>
      <c r="D114" s="2">
        <v>0</v>
      </c>
      <c r="E114" s="2">
        <v>0</v>
      </c>
      <c r="F114" s="2">
        <v>0</v>
      </c>
    </row>
    <row r="115" spans="2:6" x14ac:dyDescent="0.25">
      <c r="B115" t="s">
        <v>95</v>
      </c>
      <c r="C115">
        <v>-371</v>
      </c>
      <c r="D115">
        <v>0</v>
      </c>
      <c r="E115">
        <v>-30</v>
      </c>
      <c r="F115">
        <v>0</v>
      </c>
    </row>
    <row r="116" spans="2:6" x14ac:dyDescent="0.25">
      <c r="B116" t="s">
        <v>141</v>
      </c>
      <c r="C116"/>
      <c r="D116">
        <v>0</v>
      </c>
      <c r="E116">
        <v>0</v>
      </c>
      <c r="F116">
        <v>-230</v>
      </c>
    </row>
    <row r="117" spans="2:6" x14ac:dyDescent="0.25">
      <c r="B117" t="s">
        <v>96</v>
      </c>
      <c r="C117" s="2">
        <v>0</v>
      </c>
      <c r="D117" s="2">
        <v>0</v>
      </c>
      <c r="E117" s="2">
        <v>0</v>
      </c>
      <c r="F117" s="2">
        <v>0</v>
      </c>
    </row>
    <row r="118" spans="2:6" x14ac:dyDescent="0.25">
      <c r="B118" t="s">
        <v>97</v>
      </c>
      <c r="C118">
        <v>-221</v>
      </c>
      <c r="D118">
        <v>0</v>
      </c>
      <c r="E118">
        <v>-220</v>
      </c>
      <c r="F118">
        <v>-220</v>
      </c>
    </row>
    <row r="119" spans="2:6" s="1" customFormat="1" x14ac:dyDescent="0.25">
      <c r="B119" s="1" t="s">
        <v>108</v>
      </c>
      <c r="C119" s="3">
        <f>SUM(C112:C118)</f>
        <v>-643</v>
      </c>
      <c r="D119" s="3">
        <f t="shared" ref="D119:F119" si="7">SUM(D112:D118)</f>
        <v>0</v>
      </c>
      <c r="E119" s="3">
        <f t="shared" si="7"/>
        <v>-273</v>
      </c>
      <c r="F119" s="3">
        <f t="shared" si="7"/>
        <v>-480</v>
      </c>
    </row>
    <row r="120" spans="2:6" x14ac:dyDescent="0.25">
      <c r="B120" t="s">
        <v>98</v>
      </c>
      <c r="C120" s="2">
        <v>0</v>
      </c>
      <c r="D120" s="2">
        <v>-1935</v>
      </c>
      <c r="E120" s="2">
        <v>0</v>
      </c>
    </row>
    <row r="122" spans="2:6" x14ac:dyDescent="0.25">
      <c r="B122" t="s">
        <v>99</v>
      </c>
      <c r="C122" s="2">
        <v>0</v>
      </c>
      <c r="D122" s="2">
        <v>-1935</v>
      </c>
      <c r="E122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Hovedtall</vt:lpstr>
      <vt:lpstr>Detaljtall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Fredriksen</dc:creator>
  <cp:lastModifiedBy>Ina</cp:lastModifiedBy>
  <cp:lastPrinted>2015-09-10T11:26:58Z</cp:lastPrinted>
  <dcterms:created xsi:type="dcterms:W3CDTF">2014-09-21T17:25:46Z</dcterms:created>
  <dcterms:modified xsi:type="dcterms:W3CDTF">2015-10-19T10:30:37Z</dcterms:modified>
</cp:coreProperties>
</file>