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10320"/>
  </bookViews>
  <sheets>
    <sheet name="Hovedtall" sheetId="2" r:id="rId1"/>
    <sheet name="Detaljtall" sheetId="1" r:id="rId2"/>
  </sheets>
  <calcPr calcId="145621"/>
</workbook>
</file>

<file path=xl/calcChain.xml><?xml version="1.0" encoding="utf-8"?>
<calcChain xmlns="http://schemas.openxmlformats.org/spreadsheetml/2006/main">
  <c r="B24" i="2" l="1"/>
  <c r="C36" i="2" l="1"/>
  <c r="D29" i="2"/>
  <c r="C28" i="2"/>
  <c r="C29" i="2"/>
  <c r="C30" i="2"/>
  <c r="C31" i="2"/>
  <c r="C32" i="2"/>
  <c r="C33" i="2"/>
  <c r="C34" i="2"/>
  <c r="C35" i="2"/>
  <c r="C27" i="2"/>
  <c r="B36" i="2"/>
  <c r="D34" i="2" l="1"/>
  <c r="E31" i="2"/>
  <c r="E34" i="2"/>
  <c r="E28" i="2"/>
  <c r="D32" i="2"/>
  <c r="E27" i="2"/>
  <c r="E33" i="2"/>
  <c r="E30" i="2"/>
  <c r="D27" i="2"/>
  <c r="D30" i="2"/>
  <c r="E35" i="2"/>
  <c r="E32" i="2"/>
  <c r="E29" i="2"/>
  <c r="D28" i="2"/>
  <c r="D35" i="2"/>
  <c r="D33" i="2"/>
  <c r="D31" i="2"/>
  <c r="C103" i="1"/>
  <c r="C12" i="2" s="1"/>
  <c r="D103" i="1"/>
  <c r="D12" i="2" s="1"/>
  <c r="E103" i="1"/>
  <c r="E12" i="2" s="1"/>
  <c r="B103" i="1"/>
  <c r="B12" i="2" s="1"/>
  <c r="C99" i="1"/>
  <c r="C11" i="2" s="1"/>
  <c r="D99" i="1"/>
  <c r="D11" i="2" s="1"/>
  <c r="E99" i="1"/>
  <c r="E11" i="2" s="1"/>
  <c r="B99" i="1"/>
  <c r="B11" i="2" s="1"/>
  <c r="C90" i="1"/>
  <c r="C10" i="2" s="1"/>
  <c r="C13" i="2" s="1"/>
  <c r="D90" i="1"/>
  <c r="D10" i="2" s="1"/>
  <c r="D13" i="2" s="1"/>
  <c r="E90" i="1"/>
  <c r="E10" i="2" s="1"/>
  <c r="B90" i="1"/>
  <c r="B10" i="2" s="1"/>
  <c r="B13" i="2" s="1"/>
  <c r="C110" i="1"/>
  <c r="C18" i="2" s="1"/>
  <c r="D110" i="1"/>
  <c r="D18" i="2" s="1"/>
  <c r="E110" i="1"/>
  <c r="E18" i="2" s="1"/>
  <c r="B110" i="1"/>
  <c r="B18" i="2" s="1"/>
  <c r="C88" i="1"/>
  <c r="C17" i="2" s="1"/>
  <c r="C20" i="2" s="1"/>
  <c r="D88" i="1"/>
  <c r="D17" i="2" s="1"/>
  <c r="D20" i="2" s="1"/>
  <c r="E88" i="1"/>
  <c r="E17" i="2" s="1"/>
  <c r="E20" i="2" s="1"/>
  <c r="B88" i="1"/>
  <c r="B17" i="2" s="1"/>
  <c r="B20" i="2" s="1"/>
  <c r="G18" i="1"/>
  <c r="G11" i="1"/>
  <c r="C83" i="1"/>
  <c r="C7" i="2" s="1"/>
  <c r="D83" i="1"/>
  <c r="D7" i="2" s="1"/>
  <c r="E83" i="1"/>
  <c r="E7" i="2" s="1"/>
  <c r="B83" i="1"/>
  <c r="B7" i="2" s="1"/>
  <c r="C80" i="1"/>
  <c r="C6" i="2" s="1"/>
  <c r="D80" i="1"/>
  <c r="D6" i="2" s="1"/>
  <c r="E80" i="1"/>
  <c r="E6" i="2" s="1"/>
  <c r="B80" i="1"/>
  <c r="B6" i="2" s="1"/>
  <c r="C77" i="1"/>
  <c r="C5" i="2" s="1"/>
  <c r="D77" i="1"/>
  <c r="D5" i="2" s="1"/>
  <c r="E77" i="1"/>
  <c r="E5" i="2" s="1"/>
  <c r="B77" i="1"/>
  <c r="B5" i="2" s="1"/>
  <c r="C38" i="1"/>
  <c r="C4" i="2" s="1"/>
  <c r="C8" i="2" s="1"/>
  <c r="C15" i="2" s="1"/>
  <c r="C22" i="2" s="1"/>
  <c r="D38" i="1"/>
  <c r="D4" i="2" s="1"/>
  <c r="D8" i="2" s="1"/>
  <c r="E38" i="1"/>
  <c r="E4" i="2" s="1"/>
  <c r="B38" i="1"/>
  <c r="B4" i="2" s="1"/>
  <c r="B8" i="2" s="1"/>
  <c r="B15" i="2" s="1"/>
  <c r="B22" i="2" s="1"/>
  <c r="E36" i="2" l="1"/>
  <c r="D36" i="2"/>
  <c r="E13" i="2"/>
  <c r="D15" i="2"/>
  <c r="D22" i="2" s="1"/>
  <c r="E8" i="2"/>
  <c r="E15" i="2" l="1"/>
  <c r="E22" i="2" s="1"/>
</calcChain>
</file>

<file path=xl/sharedStrings.xml><?xml version="1.0" encoding="utf-8"?>
<sst xmlns="http://schemas.openxmlformats.org/spreadsheetml/2006/main" count="151" uniqueCount="142">
  <si>
    <t>JANFRE</t>
  </si>
  <si>
    <t>Klokken:</t>
  </si>
  <si>
    <t>Program:</t>
  </si>
  <si>
    <t>Versjon:</t>
  </si>
  <si>
    <t>Buds(end)</t>
  </si>
  <si>
    <t>Regnskap</t>
  </si>
  <si>
    <t>75100 KRISESENTERET, ORDINÆRE OPPGAVER</t>
  </si>
  <si>
    <t>Fast lønn kommunal</t>
  </si>
  <si>
    <t>Lønn vikar ledig stilling kommunal</t>
  </si>
  <si>
    <t>Avtaletest tillegg (hjemmevakt, utrykning etc)</t>
  </si>
  <si>
    <t>Tillegg lørd/sønd faste</t>
  </si>
  <si>
    <t>Tillegg kveld/natt faste</t>
  </si>
  <si>
    <t>Tillegg helligdag faste</t>
  </si>
  <si>
    <t>Lønn vikar kommunal</t>
  </si>
  <si>
    <t>Lønn sykevikar kommunal</t>
  </si>
  <si>
    <t>Lønn ferievikar</t>
  </si>
  <si>
    <t>Avtalefestede tillegg (vikar)</t>
  </si>
  <si>
    <t>Tillegg lørd/sønd vikar</t>
  </si>
  <si>
    <t>Tillegg kveld/natt vikar</t>
  </si>
  <si>
    <t>Tillegg helligdag vikar</t>
  </si>
  <si>
    <t>Lønn ekstrahjelp</t>
  </si>
  <si>
    <t>Engasjementer</t>
  </si>
  <si>
    <t>Tillegg lørd/sønd ekstrahjelp</t>
  </si>
  <si>
    <t>Tillegg kveld/natt ekstrahjelp</t>
  </si>
  <si>
    <t>Tillegg helligdag ekstrahjelp</t>
  </si>
  <si>
    <t>Overtidslønn</t>
  </si>
  <si>
    <t>Annen lønn og trekkpliktige godtgj.</t>
  </si>
  <si>
    <t>Honorar</t>
  </si>
  <si>
    <t>Telefongodtgjørelse</t>
  </si>
  <si>
    <t>Fordel naturalytelse</t>
  </si>
  <si>
    <t>Motkonto fordel naturalytelser</t>
  </si>
  <si>
    <t>Møtegodtgjørelse</t>
  </si>
  <si>
    <t>Arbeidsgivers andel KLP</t>
  </si>
  <si>
    <t>Gruppelivforsikring</t>
  </si>
  <si>
    <t>Ulykkesforsikring</t>
  </si>
  <si>
    <t>Arbeidsgiveravgift</t>
  </si>
  <si>
    <t>Arbeidsgiveravgift avsatte feriepenger</t>
  </si>
  <si>
    <t>Arbeidsgiveravgift av refusjon</t>
  </si>
  <si>
    <t>Arbeidsgiveravgift av feriepenger ref.</t>
  </si>
  <si>
    <t>Kontormateriell</t>
  </si>
  <si>
    <t>Abonnementer aviser,tidsskrift</t>
  </si>
  <si>
    <t>Undervisningsmateriell</t>
  </si>
  <si>
    <t>Medikamenter</t>
  </si>
  <si>
    <t>Matvarer</t>
  </si>
  <si>
    <t>Bevertning</t>
  </si>
  <si>
    <t>Samlepost annet forbruksmateriell,råvarer og tjen.</t>
  </si>
  <si>
    <t>Renholds- og renovasjonsart.</t>
  </si>
  <si>
    <t>Velferdstiltak ansatte</t>
  </si>
  <si>
    <t>Velferdstiltak brukere</t>
  </si>
  <si>
    <t>Andre tjenester</t>
  </si>
  <si>
    <t>Banktjenester og internett/bredbånd</t>
  </si>
  <si>
    <t>Porto</t>
  </si>
  <si>
    <t>Telefon</t>
  </si>
  <si>
    <t>Annonse, reklame, informasjon</t>
  </si>
  <si>
    <t>Stillingsannonse</t>
  </si>
  <si>
    <t>Gaver/representasjon</t>
  </si>
  <si>
    <t>Opplæring, kurs    (ikke oppgavepliktig)</t>
  </si>
  <si>
    <t>Diett-/kostgodtgjørelse</t>
  </si>
  <si>
    <t>Annen transport km-godtgjørelse, oppgavepliktig</t>
  </si>
  <si>
    <t>Godtgjørelse arbeidsverktøy</t>
  </si>
  <si>
    <t>Transportutg./drift av egne og leide transportmidl</t>
  </si>
  <si>
    <t>Ikke oppg.pl. reiseutgifter (tog, buss mv.)</t>
  </si>
  <si>
    <t>Parkeringsavgift/bompenger</t>
  </si>
  <si>
    <t>Strøm</t>
  </si>
  <si>
    <t>Fyringsolje</t>
  </si>
  <si>
    <t>Forsikringer</t>
  </si>
  <si>
    <t>Vakthold, alarmsystemer</t>
  </si>
  <si>
    <t>Avgifter, gebyrer, lisenser og lignende</t>
  </si>
  <si>
    <t>Kjøp og finansiell leasing av driftsmidler</t>
  </si>
  <si>
    <t>Kjøp, leie og leasing av transportmidler</t>
  </si>
  <si>
    <t>Leie av driftsmidler</t>
  </si>
  <si>
    <t>Vedlikehold bygninger inkl uteareal til bygning.</t>
  </si>
  <si>
    <t>Vedlikehold anlegg, veier og p-plasser</t>
  </si>
  <si>
    <t>Serviceavtaler, reparasjoner og vaktmestertjenester</t>
  </si>
  <si>
    <t>Materialer til vedlikehold driftsmidler, transportmidler</t>
  </si>
  <si>
    <t>Andre tjenester (som inngår i tj.produksjon)</t>
  </si>
  <si>
    <t>Juridisk bistand</t>
  </si>
  <si>
    <t>Kjøp fra andre (private)</t>
  </si>
  <si>
    <t>Kjøp fra IKS (der komm. er deltaker)</t>
  </si>
  <si>
    <t>Mva kompensasjon - full sats</t>
  </si>
  <si>
    <t>Bidrag livsopphold</t>
  </si>
  <si>
    <t>Renteutgifter, provisjoner og andre fin. utgifter</t>
  </si>
  <si>
    <t>Avdragsutgifter på lån</t>
  </si>
  <si>
    <t>Avsetninger til disposisjonsfond</t>
  </si>
  <si>
    <t>Avskrivninger anlegg</t>
  </si>
  <si>
    <t>Salg varer/tjen utenfor avg.omr.</t>
  </si>
  <si>
    <t>Refusjon fra NAV</t>
  </si>
  <si>
    <t>IA  - tilskudd</t>
  </si>
  <si>
    <t>Sykelønnsrefusjon</t>
  </si>
  <si>
    <t>Avsatte feriepenger refusjon</t>
  </si>
  <si>
    <t>Refusjon fra andre private</t>
  </si>
  <si>
    <t>Refusjon fra IKS (der kommunen er deltaker)</t>
  </si>
  <si>
    <t>Andre statlige overføringer</t>
  </si>
  <si>
    <t>Overføringer fra andre (private)</t>
  </si>
  <si>
    <t>Gaver (fond)</t>
  </si>
  <si>
    <t>Renteinntekter</t>
  </si>
  <si>
    <t>Utbytte og eieruttak</t>
  </si>
  <si>
    <t>Bruk av tidligere års regnskapsmess. mindreforbruk</t>
  </si>
  <si>
    <t>Bruk av disposisjonsfond</t>
  </si>
  <si>
    <t>Regnskapsmessig merforbruk</t>
  </si>
  <si>
    <t>Motpost avskrivninger</t>
  </si>
  <si>
    <t>Sum ansvar: 75100 KRISESENTERET, ORDINÆRE OPPGAVER</t>
  </si>
  <si>
    <t>T O T A L T</t>
  </si>
  <si>
    <t>Lønn og sosiale utgifter</t>
  </si>
  <si>
    <t>Kjøp av varer og tjenester i egen regi</t>
  </si>
  <si>
    <t>Kjøp av varer og tjenester fra andre</t>
  </si>
  <si>
    <t xml:space="preserve">Overføringer </t>
  </si>
  <si>
    <t>Overføringer</t>
  </si>
  <si>
    <t>Sum driftsutgifter</t>
  </si>
  <si>
    <t>Regnskap 2013</t>
  </si>
  <si>
    <t>Regnskap hittil 2014</t>
  </si>
  <si>
    <t>Budsjett 2014</t>
  </si>
  <si>
    <t>Budsjett 2015</t>
  </si>
  <si>
    <t>Finansutgifter</t>
  </si>
  <si>
    <t>FinansInntekter</t>
  </si>
  <si>
    <t>Salg av tjenester - brukerbetalinger</t>
  </si>
  <si>
    <t>Refusjon fra kommuner</t>
  </si>
  <si>
    <t>Refusjoner</t>
  </si>
  <si>
    <t>Salgsinntekter - brukerbetalinger</t>
  </si>
  <si>
    <t>Sum driftsinntekter</t>
  </si>
  <si>
    <t>Finansinntekter</t>
  </si>
  <si>
    <t>Driftsresultat</t>
  </si>
  <si>
    <t>Finansresultat</t>
  </si>
  <si>
    <t>Merforbruk/mindreforbruk</t>
  </si>
  <si>
    <t>Bud 2015</t>
  </si>
  <si>
    <t>Hovedtall drift og finans - Indre Østfold Krisesenter IKS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</si>
  <si>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</si>
  <si>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</si>
  <si>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</si>
  <si>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</si>
  <si>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</si>
  <si>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</si>
  <si>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</si>
  <si>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</si>
  <si>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0138 Hobøl</t>
  </si>
  <si>
    <t>Folketall 01.01.2011</t>
  </si>
  <si>
    <t>Etter gjeldende avtale</t>
  </si>
  <si>
    <t>Etter ny avtale</t>
  </si>
  <si>
    <t>Beløp til fordeling på eierne</t>
  </si>
  <si>
    <t>Eierandel</t>
  </si>
  <si>
    <t>Eierernes bidrag fordelt på den enkelte eierkommune</t>
  </si>
  <si>
    <t>Budsjettpost  Refusjon fra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</si>
</sst>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Dashed">
        <color rgb="FF92D050"/>
      </right>
      <top/>
      <bottom/>
      <diagonal/>
    </border>
    <border>
      <left style="mediumDashed">
        <color rgb="FF92D050"/>
      </left>
      <right style="mediumDashed">
        <color rgb="FF92D050"/>
      </right>
      <top/>
      <bottom/>
      <diagonal/>
    </border>
    <border>
      <left style="mediumDashed">
        <color rgb="FF92D050"/>
      </left>
      <right/>
      <top/>
      <bottom/>
      <diagonal/>
    </border>
    <border>
      <left/>
      <right style="mediumDashed">
        <color rgb="FF92D050"/>
      </right>
      <top style="medium">
        <color rgb="FF92D050"/>
      </top>
      <bottom style="medium">
        <color rgb="FF92D050"/>
      </bottom>
      <diagonal/>
    </border>
    <border>
      <left style="mediumDashed">
        <color rgb="FF92D050"/>
      </left>
      <right style="mediumDashed">
        <color rgb="FF92D050"/>
      </right>
      <top style="medium">
        <color rgb="FF92D050"/>
      </top>
      <bottom style="medium">
        <color rgb="FF92D050"/>
      </bottom>
      <diagonal/>
    </border>
    <border>
      <left style="mediumDashed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 style="mediumDashed">
        <color rgb="FF92D050"/>
      </right>
      <top style="medium">
        <color rgb="FF92D050"/>
      </top>
      <bottom/>
      <diagonal/>
    </border>
    <border>
      <left style="mediumDashed">
        <color rgb="FF92D050"/>
      </left>
      <right style="mediumDashed">
        <color rgb="FF92D050"/>
      </right>
      <top style="medium">
        <color rgb="FF92D050"/>
      </top>
      <bottom/>
      <diagonal/>
    </border>
    <border>
      <left style="mediumDashed">
        <color rgb="FF92D050"/>
      </left>
      <right/>
      <top style="medium">
        <color rgb="FF92D050"/>
      </top>
      <bottom/>
      <diagonal/>
    </border>
    <border>
      <left/>
      <right style="mediumDashed">
        <color rgb="FF92D050"/>
      </right>
      <top/>
      <bottom style="medium">
        <color rgb="FF92D050"/>
      </bottom>
      <diagonal/>
    </border>
    <border>
      <left style="mediumDashed">
        <color rgb="FF92D050"/>
      </left>
      <right style="mediumDashed">
        <color rgb="FF92D050"/>
      </right>
      <top/>
      <bottom style="medium">
        <color rgb="FF92D050"/>
      </bottom>
      <diagonal/>
    </border>
    <border>
      <left style="mediumDashed">
        <color rgb="FF92D050"/>
      </left>
      <right/>
      <top/>
      <bottom style="medium">
        <color rgb="FF92D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3" fontId="0" fillId="0" borderId="0" xfId="1" applyNumberFormat="1" applyFont="1"/>
    <xf numFmtId="3" fontId="2" fillId="0" borderId="0" xfId="1" applyNumberFormat="1" applyFont="1"/>
    <xf numFmtId="3" fontId="0" fillId="0" borderId="0" xfId="0" applyNumberFormat="1"/>
    <xf numFmtId="0" fontId="3" fillId="0" borderId="0" xfId="0" applyFont="1"/>
    <xf numFmtId="0" fontId="0" fillId="0" borderId="4" xfId="0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4" fillId="2" borderId="7" xfId="0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0" fontId="4" fillId="2" borderId="10" xfId="0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0" fontId="4" fillId="2" borderId="13" xfId="0" applyFont="1" applyFill="1" applyBorder="1"/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0" fontId="4" fillId="0" borderId="0" xfId="0" applyFont="1"/>
    <xf numFmtId="3" fontId="4" fillId="0" borderId="0" xfId="0" applyNumberFormat="1" applyFont="1" applyAlignment="1">
      <alignment horizontal="left"/>
    </xf>
    <xf numFmtId="0" fontId="4" fillId="2" borderId="4" xfId="0" applyFont="1" applyFill="1" applyBorder="1"/>
    <xf numFmtId="10" fontId="4" fillId="0" borderId="5" xfId="2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8" xfId="0" applyFont="1" applyBorder="1"/>
    <xf numFmtId="10" fontId="4" fillId="0" borderId="8" xfId="0" applyNumberFormat="1" applyFont="1" applyBorder="1"/>
    <xf numFmtId="0" fontId="4" fillId="0" borderId="9" xfId="0" applyFont="1" applyBorder="1"/>
    <xf numFmtId="0" fontId="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4" fillId="0" borderId="8" xfId="1" applyNumberFormat="1" applyFont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9" workbookViewId="0">
      <selection activeCell="A38" sqref="A38"/>
    </sheetView>
  </sheetViews>
  <sheetFormatPr baseColWidth="10" defaultRowHeight="15" x14ac:dyDescent="0.25"/>
  <cols>
    <col min="1" max="1" width="34.5703125" customWidth="1"/>
  </cols>
  <sheetData>
    <row r="1" spans="1:5" ht="20.25" thickTop="1" thickBot="1" x14ac:dyDescent="0.35">
      <c r="A1" s="38" t="s">
        <v>125</v>
      </c>
      <c r="B1" s="39"/>
      <c r="C1" s="39"/>
      <c r="D1" s="39"/>
      <c r="E1" s="40"/>
    </row>
    <row r="2" spans="1:5" ht="16.5" thickTop="1" thickBot="1" x14ac:dyDescent="0.3"/>
    <row r="3" spans="1:5" ht="30.75" thickBot="1" x14ac:dyDescent="0.3">
      <c r="A3" s="11"/>
      <c r="B3" s="12" t="s">
        <v>109</v>
      </c>
      <c r="C3" s="12" t="s">
        <v>110</v>
      </c>
      <c r="D3" s="12" t="s">
        <v>111</v>
      </c>
      <c r="E3" s="13" t="s">
        <v>112</v>
      </c>
    </row>
    <row r="4" spans="1:5" x14ac:dyDescent="0.25">
      <c r="A4" s="6" t="s">
        <v>103</v>
      </c>
      <c r="B4" s="7">
        <f>Detaljtall!B38</f>
        <v>5834</v>
      </c>
      <c r="C4" s="7">
        <f>Detaljtall!C38</f>
        <v>4447</v>
      </c>
      <c r="D4" s="7">
        <f>Detaljtall!D38</f>
        <v>5514</v>
      </c>
      <c r="E4" s="8">
        <f>Detaljtall!E38</f>
        <v>5757</v>
      </c>
    </row>
    <row r="5" spans="1:5" x14ac:dyDescent="0.25">
      <c r="A5" s="6" t="s">
        <v>104</v>
      </c>
      <c r="B5" s="7">
        <f>Detaljtall!B77</f>
        <v>1428</v>
      </c>
      <c r="C5" s="7">
        <f>Detaljtall!C77</f>
        <v>1114</v>
      </c>
      <c r="D5" s="7">
        <f>Detaljtall!D77</f>
        <v>1339</v>
      </c>
      <c r="E5" s="8">
        <f>Detaljtall!E77</f>
        <v>1158</v>
      </c>
    </row>
    <row r="6" spans="1:5" x14ac:dyDescent="0.25">
      <c r="A6" s="6" t="s">
        <v>105</v>
      </c>
      <c r="B6" s="7">
        <f>Detaljtall!B80</f>
        <v>2</v>
      </c>
      <c r="C6" s="7">
        <f>Detaljtall!C80</f>
        <v>15</v>
      </c>
      <c r="D6" s="7">
        <f>Detaljtall!D80</f>
        <v>40</v>
      </c>
      <c r="E6" s="8">
        <f>Detaljtall!E80</f>
        <v>40</v>
      </c>
    </row>
    <row r="7" spans="1:5" ht="15.75" thickBot="1" x14ac:dyDescent="0.3">
      <c r="A7" s="6" t="s">
        <v>107</v>
      </c>
      <c r="B7" s="7">
        <f>Detaljtall!B83</f>
        <v>243</v>
      </c>
      <c r="C7" s="7">
        <f>Detaljtall!C83</f>
        <v>164</v>
      </c>
      <c r="D7" s="7">
        <f>Detaljtall!D83</f>
        <v>174</v>
      </c>
      <c r="E7" s="8">
        <f>Detaljtall!E83</f>
        <v>362</v>
      </c>
    </row>
    <row r="8" spans="1:5" ht="16.5" thickBot="1" x14ac:dyDescent="0.3">
      <c r="A8" s="14" t="s">
        <v>108</v>
      </c>
      <c r="B8" s="15">
        <f>SUM(B4:B7)</f>
        <v>7507</v>
      </c>
      <c r="C8" s="15">
        <f t="shared" ref="C8:E8" si="0">SUM(C4:C7)</f>
        <v>5740</v>
      </c>
      <c r="D8" s="15">
        <f t="shared" si="0"/>
        <v>7067</v>
      </c>
      <c r="E8" s="16">
        <f t="shared" si="0"/>
        <v>7317</v>
      </c>
    </row>
    <row r="9" spans="1:5" x14ac:dyDescent="0.25">
      <c r="A9" s="6"/>
      <c r="B9" s="9"/>
      <c r="C9" s="9"/>
      <c r="D9" s="9"/>
      <c r="E9" s="10"/>
    </row>
    <row r="10" spans="1:5" x14ac:dyDescent="0.25">
      <c r="A10" s="6" t="s">
        <v>118</v>
      </c>
      <c r="B10" s="7">
        <f>Detaljtall!B90</f>
        <v>0</v>
      </c>
      <c r="C10" s="7">
        <f>Detaljtall!C90</f>
        <v>-1</v>
      </c>
      <c r="D10" s="7">
        <f>Detaljtall!D90</f>
        <v>0</v>
      </c>
      <c r="E10" s="8">
        <f>Detaljtall!E90</f>
        <v>0</v>
      </c>
    </row>
    <row r="11" spans="1:5" x14ac:dyDescent="0.25">
      <c r="A11" s="6" t="s">
        <v>117</v>
      </c>
      <c r="B11" s="7">
        <f>Detaljtall!B99</f>
        <v>-7467</v>
      </c>
      <c r="C11" s="7">
        <f>Detaljtall!C99</f>
        <v>-7790</v>
      </c>
      <c r="D11" s="7">
        <f>Detaljtall!D99</f>
        <v>-7229</v>
      </c>
      <c r="E11" s="8">
        <f>Detaljtall!E99</f>
        <v>-7806</v>
      </c>
    </row>
    <row r="12" spans="1:5" ht="15.75" thickBot="1" x14ac:dyDescent="0.3">
      <c r="A12" s="6" t="s">
        <v>107</v>
      </c>
      <c r="B12" s="7">
        <f>Detaljtall!B103</f>
        <v>-51</v>
      </c>
      <c r="C12" s="7">
        <f>Detaljtall!C103</f>
        <v>-128</v>
      </c>
      <c r="D12" s="7">
        <f>Detaljtall!D103</f>
        <v>0</v>
      </c>
      <c r="E12" s="8">
        <f>Detaljtall!E103</f>
        <v>0</v>
      </c>
    </row>
    <row r="13" spans="1:5" s="1" customFormat="1" ht="16.5" thickBot="1" x14ac:dyDescent="0.3">
      <c r="A13" s="14" t="s">
        <v>119</v>
      </c>
      <c r="B13" s="15">
        <f>SUM(B10:B12)</f>
        <v>-7518</v>
      </c>
      <c r="C13" s="15">
        <f t="shared" ref="C13:E13" si="1">SUM(C10:C12)</f>
        <v>-7919</v>
      </c>
      <c r="D13" s="15">
        <f t="shared" si="1"/>
        <v>-7229</v>
      </c>
      <c r="E13" s="16">
        <f t="shared" si="1"/>
        <v>-7806</v>
      </c>
    </row>
    <row r="14" spans="1:5" ht="15.75" thickBot="1" x14ac:dyDescent="0.3">
      <c r="A14" s="6"/>
      <c r="B14" s="7"/>
      <c r="C14" s="7"/>
      <c r="D14" s="7"/>
      <c r="E14" s="8"/>
    </row>
    <row r="15" spans="1:5" s="5" customFormat="1" ht="19.5" thickBot="1" x14ac:dyDescent="0.35">
      <c r="A15" s="17" t="s">
        <v>121</v>
      </c>
      <c r="B15" s="18">
        <f>B8+B13</f>
        <v>-11</v>
      </c>
      <c r="C15" s="18">
        <f t="shared" ref="C15:E15" si="2">C8+C13</f>
        <v>-2179</v>
      </c>
      <c r="D15" s="18">
        <f t="shared" si="2"/>
        <v>-162</v>
      </c>
      <c r="E15" s="19">
        <f t="shared" si="2"/>
        <v>-489</v>
      </c>
    </row>
    <row r="16" spans="1:5" ht="15.75" thickBot="1" x14ac:dyDescent="0.3">
      <c r="A16" s="6"/>
      <c r="B16" s="9"/>
      <c r="C16" s="9"/>
      <c r="D16" s="9"/>
      <c r="E16" s="10"/>
    </row>
    <row r="17" spans="1:5" ht="15.75" x14ac:dyDescent="0.25">
      <c r="A17" s="20" t="s">
        <v>113</v>
      </c>
      <c r="B17" s="21">
        <f>Detaljtall!B88</f>
        <v>1933</v>
      </c>
      <c r="C17" s="21">
        <f>Detaljtall!C88</f>
        <v>244</v>
      </c>
      <c r="D17" s="21">
        <f>Detaljtall!D88</f>
        <v>729</v>
      </c>
      <c r="E17" s="22">
        <f>Detaljtall!E88</f>
        <v>732</v>
      </c>
    </row>
    <row r="18" spans="1:5" ht="16.5" thickBot="1" x14ac:dyDescent="0.3">
      <c r="A18" s="23" t="s">
        <v>120</v>
      </c>
      <c r="B18" s="24">
        <f>Detaljtall!B110</f>
        <v>-1919</v>
      </c>
      <c r="C18" s="24">
        <f>Detaljtall!C110</f>
        <v>0</v>
      </c>
      <c r="D18" s="24">
        <f>Detaljtall!D110</f>
        <v>-567</v>
      </c>
      <c r="E18" s="25">
        <f>Detaljtall!E110</f>
        <v>-243</v>
      </c>
    </row>
    <row r="19" spans="1:5" ht="15.75" thickBot="1" x14ac:dyDescent="0.3">
      <c r="A19" s="6"/>
      <c r="B19" s="9"/>
      <c r="C19" s="9"/>
      <c r="D19" s="9"/>
      <c r="E19" s="10"/>
    </row>
    <row r="20" spans="1:5" s="5" customFormat="1" ht="19.5" thickBot="1" x14ac:dyDescent="0.35">
      <c r="A20" s="17" t="s">
        <v>122</v>
      </c>
      <c r="B20" s="18">
        <f>B17+B18</f>
        <v>14</v>
      </c>
      <c r="C20" s="18">
        <f t="shared" ref="C20:E20" si="3">C17+C18</f>
        <v>244</v>
      </c>
      <c r="D20" s="18">
        <f t="shared" si="3"/>
        <v>162</v>
      </c>
      <c r="E20" s="19">
        <f t="shared" si="3"/>
        <v>489</v>
      </c>
    </row>
    <row r="21" spans="1:5" ht="15.75" thickBot="1" x14ac:dyDescent="0.3">
      <c r="A21" s="6"/>
      <c r="B21" s="9"/>
      <c r="C21" s="9"/>
      <c r="D21" s="9"/>
      <c r="E21" s="10"/>
    </row>
    <row r="22" spans="1:5" s="5" customFormat="1" ht="19.5" thickBot="1" x14ac:dyDescent="0.35">
      <c r="A22" s="17" t="s">
        <v>123</v>
      </c>
      <c r="B22" s="18">
        <f>B15+B20</f>
        <v>3</v>
      </c>
      <c r="C22" s="18">
        <f t="shared" ref="C22:E22" si="4">C15+C20</f>
        <v>-1935</v>
      </c>
      <c r="D22" s="18">
        <f t="shared" si="4"/>
        <v>0</v>
      </c>
      <c r="E22" s="19">
        <f t="shared" si="4"/>
        <v>0</v>
      </c>
    </row>
    <row r="24" spans="1:5" ht="15.75" x14ac:dyDescent="0.25">
      <c r="A24" s="26" t="s">
        <v>138</v>
      </c>
      <c r="B24" s="27">
        <f>-Detaljtall!E96</f>
        <v>7454</v>
      </c>
      <c r="C24" s="1" t="s">
        <v>141</v>
      </c>
    </row>
    <row r="25" spans="1:5" ht="15.75" thickBot="1" x14ac:dyDescent="0.3"/>
    <row r="26" spans="1:5" ht="48" thickBot="1" x14ac:dyDescent="0.3">
      <c r="A26" s="32" t="s">
        <v>140</v>
      </c>
      <c r="B26" s="33" t="s">
        <v>135</v>
      </c>
      <c r="C26" s="33" t="s">
        <v>139</v>
      </c>
      <c r="D26" s="33" t="s">
        <v>136</v>
      </c>
      <c r="E26" s="34" t="s">
        <v>137</v>
      </c>
    </row>
    <row r="27" spans="1:5" ht="15.75" x14ac:dyDescent="0.25">
      <c r="A27" s="28" t="s">
        <v>126</v>
      </c>
      <c r="B27" s="30">
        <v>3476</v>
      </c>
      <c r="C27" s="29">
        <f>B27/$B$36</f>
        <v>6.1588617799748398E-2</v>
      </c>
      <c r="D27" s="30">
        <f>$B$24*(B27/$B$36)</f>
        <v>459.08155707932457</v>
      </c>
      <c r="E27" s="31">
        <f>($B$24-($B$24*0.1))*C27+($B$24*0.1/9)</f>
        <v>495.99562359361437</v>
      </c>
    </row>
    <row r="28" spans="1:5" ht="15.75" x14ac:dyDescent="0.25">
      <c r="A28" s="28" t="s">
        <v>127</v>
      </c>
      <c r="B28" s="30">
        <v>678</v>
      </c>
      <c r="C28" s="29">
        <f t="shared" ref="C28:C35" si="5">B28/$B$36</f>
        <v>1.2012969754956679E-2</v>
      </c>
      <c r="D28" s="30">
        <f t="shared" ref="D28:D35" si="6">$B$24*(B28/$B$36)</f>
        <v>89.54467655344709</v>
      </c>
      <c r="E28" s="31">
        <f t="shared" ref="E28:E35" si="7">($B$24-($B$24*0.1))*C28+($B$24*0.1/9)</f>
        <v>163.41243112032461</v>
      </c>
    </row>
    <row r="29" spans="1:5" ht="15.75" x14ac:dyDescent="0.25">
      <c r="A29" s="28" t="s">
        <v>128</v>
      </c>
      <c r="B29" s="30">
        <v>5142</v>
      </c>
      <c r="C29" s="29">
        <f t="shared" si="5"/>
        <v>9.110721309732632E-2</v>
      </c>
      <c r="D29" s="30">
        <f t="shared" si="6"/>
        <v>679.11316642747033</v>
      </c>
      <c r="E29" s="31">
        <f t="shared" si="7"/>
        <v>694.02407200694563</v>
      </c>
    </row>
    <row r="30" spans="1:5" ht="15.75" x14ac:dyDescent="0.25">
      <c r="A30" s="28" t="s">
        <v>129</v>
      </c>
      <c r="B30" s="30">
        <v>5265</v>
      </c>
      <c r="C30" s="29">
        <f t="shared" si="5"/>
        <v>9.3286557167915798E-2</v>
      </c>
      <c r="D30" s="30">
        <f t="shared" si="6"/>
        <v>695.35799712964433</v>
      </c>
      <c r="E30" s="31">
        <f t="shared" si="7"/>
        <v>708.64441963890215</v>
      </c>
    </row>
    <row r="31" spans="1:5" ht="15.75" x14ac:dyDescent="0.25">
      <c r="A31" s="28" t="s">
        <v>130</v>
      </c>
      <c r="B31" s="30">
        <v>14909</v>
      </c>
      <c r="C31" s="29">
        <f t="shared" si="5"/>
        <v>0.26416130689771256</v>
      </c>
      <c r="D31" s="30">
        <f t="shared" si="6"/>
        <v>1969.0583816155495</v>
      </c>
      <c r="E31" s="31">
        <f t="shared" si="7"/>
        <v>1854.9747656762167</v>
      </c>
    </row>
    <row r="32" spans="1:5" ht="15.75" x14ac:dyDescent="0.25">
      <c r="A32" s="28" t="s">
        <v>131</v>
      </c>
      <c r="B32" s="30">
        <v>10940</v>
      </c>
      <c r="C32" s="29">
        <f t="shared" si="5"/>
        <v>0.1938375945711299</v>
      </c>
      <c r="D32" s="30">
        <f t="shared" si="6"/>
        <v>1444.8654299332022</v>
      </c>
      <c r="E32" s="31">
        <f t="shared" si="7"/>
        <v>1383.2011091621043</v>
      </c>
    </row>
    <row r="33" spans="1:5" ht="15.75" x14ac:dyDescent="0.25">
      <c r="A33" s="28" t="s">
        <v>132</v>
      </c>
      <c r="B33" s="30">
        <v>3576</v>
      </c>
      <c r="C33" s="29">
        <f t="shared" si="5"/>
        <v>6.3360442247382132E-2</v>
      </c>
      <c r="D33" s="30">
        <f t="shared" si="6"/>
        <v>472.28873651198643</v>
      </c>
      <c r="E33" s="31">
        <f t="shared" si="7"/>
        <v>507.88208508301005</v>
      </c>
    </row>
    <row r="34" spans="1:5" ht="15.75" x14ac:dyDescent="0.25">
      <c r="A34" s="28" t="s">
        <v>133</v>
      </c>
      <c r="B34" s="30">
        <v>7601</v>
      </c>
      <c r="C34" s="29">
        <f t="shared" si="5"/>
        <v>0.13467637626463971</v>
      </c>
      <c r="D34" s="30">
        <f t="shared" si="6"/>
        <v>1003.8777086766245</v>
      </c>
      <c r="E34" s="31">
        <f t="shared" si="7"/>
        <v>986.31216003118425</v>
      </c>
    </row>
    <row r="35" spans="1:5" ht="16.5" thickBot="1" x14ac:dyDescent="0.3">
      <c r="A35" s="28" t="s">
        <v>134</v>
      </c>
      <c r="B35" s="30">
        <v>4852</v>
      </c>
      <c r="C35" s="29">
        <f t="shared" si="5"/>
        <v>8.5968922199188502E-2</v>
      </c>
      <c r="D35" s="30">
        <f t="shared" si="6"/>
        <v>640.8123460727511</v>
      </c>
      <c r="E35" s="31">
        <f t="shared" si="7"/>
        <v>659.55333368769823</v>
      </c>
    </row>
    <row r="36" spans="1:5" ht="16.5" thickBot="1" x14ac:dyDescent="0.3">
      <c r="A36" s="14"/>
      <c r="B36" s="41">
        <f>SUM(B27:B35)</f>
        <v>56439</v>
      </c>
      <c r="C36" s="36">
        <f>SUM(C27:C35)</f>
        <v>1</v>
      </c>
      <c r="D36" s="35">
        <f>SUM(D27:D35)</f>
        <v>7454</v>
      </c>
      <c r="E36" s="37">
        <f>SUM(E27:E35)</f>
        <v>7454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80" workbookViewId="0">
      <selection activeCell="E97" sqref="E97"/>
    </sheetView>
  </sheetViews>
  <sheetFormatPr baseColWidth="10" defaultRowHeight="15" x14ac:dyDescent="0.25"/>
  <cols>
    <col min="1" max="1" width="52.7109375" bestFit="1" customWidth="1"/>
    <col min="2" max="3" width="9.42578125" style="2" bestFit="1" customWidth="1"/>
    <col min="4" max="4" width="10.140625" style="2" bestFit="1" customWidth="1"/>
    <col min="5" max="5" width="8.42578125" style="2" bestFit="1" customWidth="1"/>
    <col min="6" max="6" width="3" bestFit="1" customWidth="1"/>
  </cols>
  <sheetData>
    <row r="1" spans="1:7" x14ac:dyDescent="0.25">
      <c r="A1" t="s">
        <v>0</v>
      </c>
      <c r="B1" s="2" t="s">
        <v>2</v>
      </c>
      <c r="C1" s="2">
        <v>0.80902777777777779</v>
      </c>
      <c r="D1" s="2" t="s">
        <v>1</v>
      </c>
      <c r="E1" s="2" t="s">
        <v>3</v>
      </c>
      <c r="F1">
        <v>15</v>
      </c>
    </row>
    <row r="3" spans="1:7" x14ac:dyDescent="0.25">
      <c r="B3" s="2" t="s">
        <v>5</v>
      </c>
      <c r="C3" s="2" t="s">
        <v>5</v>
      </c>
      <c r="D3" s="2" t="s">
        <v>4</v>
      </c>
      <c r="E3" s="2" t="s">
        <v>124</v>
      </c>
    </row>
    <row r="4" spans="1:7" x14ac:dyDescent="0.25">
      <c r="B4" s="2">
        <v>2013</v>
      </c>
      <c r="C4" s="2">
        <v>2014</v>
      </c>
      <c r="D4" s="2">
        <v>2014</v>
      </c>
      <c r="E4" s="2">
        <v>2015</v>
      </c>
    </row>
    <row r="5" spans="1:7" x14ac:dyDescent="0.25">
      <c r="A5" t="s">
        <v>6</v>
      </c>
    </row>
    <row r="6" spans="1:7" x14ac:dyDescent="0.25">
      <c r="A6" t="s">
        <v>7</v>
      </c>
      <c r="B6" s="2">
        <v>2757</v>
      </c>
      <c r="C6" s="2">
        <v>2373</v>
      </c>
      <c r="D6" s="2">
        <v>3256</v>
      </c>
      <c r="E6" s="2">
        <v>3736</v>
      </c>
    </row>
    <row r="7" spans="1:7" x14ac:dyDescent="0.25">
      <c r="A7" t="s">
        <v>8</v>
      </c>
      <c r="B7" s="2">
        <v>404</v>
      </c>
      <c r="C7" s="2">
        <v>87</v>
      </c>
      <c r="D7" s="2">
        <v>0</v>
      </c>
      <c r="E7" s="2">
        <v>0</v>
      </c>
    </row>
    <row r="8" spans="1:7" x14ac:dyDescent="0.25">
      <c r="A8" t="s">
        <v>9</v>
      </c>
      <c r="B8" s="2">
        <v>95</v>
      </c>
      <c r="C8" s="2">
        <v>65</v>
      </c>
      <c r="D8" s="2">
        <v>67</v>
      </c>
      <c r="E8" s="2">
        <v>0</v>
      </c>
    </row>
    <row r="9" spans="1:7" x14ac:dyDescent="0.25">
      <c r="A9" t="s">
        <v>10</v>
      </c>
      <c r="B9" s="2">
        <v>85</v>
      </c>
      <c r="C9" s="2">
        <v>67</v>
      </c>
      <c r="D9" s="2">
        <v>78</v>
      </c>
      <c r="E9" s="2">
        <v>101</v>
      </c>
    </row>
    <row r="10" spans="1:7" x14ac:dyDescent="0.25">
      <c r="A10" t="s">
        <v>11</v>
      </c>
      <c r="B10" s="2">
        <v>160</v>
      </c>
      <c r="C10" s="2">
        <v>128</v>
      </c>
      <c r="D10" s="2">
        <v>168</v>
      </c>
      <c r="E10" s="2">
        <v>190</v>
      </c>
    </row>
    <row r="11" spans="1:7" x14ac:dyDescent="0.25">
      <c r="A11" t="s">
        <v>12</v>
      </c>
      <c r="B11" s="2">
        <v>29</v>
      </c>
      <c r="C11" s="2">
        <v>21</v>
      </c>
      <c r="D11" s="2">
        <v>56</v>
      </c>
      <c r="E11" s="2">
        <v>45</v>
      </c>
      <c r="G11" s="4">
        <f>SUM(E6:E11)</f>
        <v>4072</v>
      </c>
    </row>
    <row r="12" spans="1:7" x14ac:dyDescent="0.25">
      <c r="A12" t="s">
        <v>13</v>
      </c>
      <c r="B12" s="2">
        <v>209</v>
      </c>
      <c r="C12" s="2">
        <v>166</v>
      </c>
      <c r="D12" s="2">
        <v>17</v>
      </c>
      <c r="E12" s="2">
        <v>0</v>
      </c>
    </row>
    <row r="13" spans="1:7" x14ac:dyDescent="0.25">
      <c r="A13" t="s">
        <v>14</v>
      </c>
      <c r="B13" s="2">
        <v>0</v>
      </c>
      <c r="C13" s="2">
        <v>29</v>
      </c>
      <c r="D13" s="2">
        <v>97</v>
      </c>
      <c r="E13" s="2">
        <v>25</v>
      </c>
    </row>
    <row r="14" spans="1:7" x14ac:dyDescent="0.25">
      <c r="A14" t="s">
        <v>15</v>
      </c>
      <c r="B14" s="2">
        <v>79</v>
      </c>
      <c r="C14" s="2">
        <v>7</v>
      </c>
      <c r="D14" s="2">
        <v>101</v>
      </c>
      <c r="E14" s="2">
        <v>78</v>
      </c>
    </row>
    <row r="15" spans="1:7" x14ac:dyDescent="0.25">
      <c r="A15" t="s">
        <v>16</v>
      </c>
      <c r="B15" s="2">
        <v>0</v>
      </c>
      <c r="C15" s="2">
        <v>0</v>
      </c>
      <c r="D15" s="2">
        <v>7</v>
      </c>
      <c r="E15" s="2">
        <v>0</v>
      </c>
    </row>
    <row r="16" spans="1:7" x14ac:dyDescent="0.25">
      <c r="A16" t="s">
        <v>17</v>
      </c>
      <c r="B16" s="2">
        <v>45</v>
      </c>
      <c r="C16" s="2">
        <v>20</v>
      </c>
      <c r="D16" s="2">
        <v>11</v>
      </c>
      <c r="E16" s="2">
        <v>11</v>
      </c>
    </row>
    <row r="17" spans="1:7" x14ac:dyDescent="0.25">
      <c r="A17" t="s">
        <v>18</v>
      </c>
      <c r="B17" s="2">
        <v>72</v>
      </c>
      <c r="C17" s="2">
        <v>43</v>
      </c>
      <c r="D17" s="2">
        <v>18</v>
      </c>
      <c r="E17" s="2">
        <v>17</v>
      </c>
    </row>
    <row r="18" spans="1:7" x14ac:dyDescent="0.25">
      <c r="A18" t="s">
        <v>19</v>
      </c>
      <c r="B18" s="2">
        <v>57</v>
      </c>
      <c r="C18" s="2">
        <v>11</v>
      </c>
      <c r="D18" s="2">
        <v>11</v>
      </c>
      <c r="E18" s="2">
        <v>11</v>
      </c>
      <c r="G18" s="4">
        <f>SUM(E13:E18)</f>
        <v>142</v>
      </c>
    </row>
    <row r="19" spans="1:7" x14ac:dyDescent="0.25">
      <c r="A19" t="s">
        <v>20</v>
      </c>
      <c r="B19" s="2">
        <v>271</v>
      </c>
      <c r="C19" s="2">
        <v>254</v>
      </c>
      <c r="D19" s="2">
        <v>134</v>
      </c>
      <c r="E19" s="2">
        <v>0</v>
      </c>
    </row>
    <row r="20" spans="1:7" x14ac:dyDescent="0.25">
      <c r="A20" t="s">
        <v>21</v>
      </c>
      <c r="B20" s="2">
        <v>0</v>
      </c>
      <c r="C20" s="2">
        <v>15</v>
      </c>
      <c r="D20" s="2">
        <v>0</v>
      </c>
      <c r="E20" s="2">
        <v>0</v>
      </c>
    </row>
    <row r="21" spans="1:7" x14ac:dyDescent="0.25">
      <c r="A21" t="s">
        <v>22</v>
      </c>
      <c r="B21" s="2">
        <v>0</v>
      </c>
      <c r="C21" s="2">
        <v>15</v>
      </c>
      <c r="D21" s="2">
        <v>9</v>
      </c>
      <c r="E21" s="2">
        <v>0</v>
      </c>
    </row>
    <row r="22" spans="1:7" x14ac:dyDescent="0.25">
      <c r="A22" t="s">
        <v>23</v>
      </c>
      <c r="B22" s="2">
        <v>1</v>
      </c>
      <c r="C22" s="2">
        <v>32</v>
      </c>
      <c r="D22" s="2">
        <v>24</v>
      </c>
      <c r="E22" s="2">
        <v>0</v>
      </c>
    </row>
    <row r="23" spans="1:7" x14ac:dyDescent="0.25">
      <c r="A23" t="s">
        <v>24</v>
      </c>
      <c r="B23" s="2">
        <v>0</v>
      </c>
      <c r="C23" s="2">
        <v>36</v>
      </c>
      <c r="D23" s="2">
        <v>34</v>
      </c>
      <c r="E23" s="2">
        <v>0</v>
      </c>
    </row>
    <row r="24" spans="1:7" x14ac:dyDescent="0.25">
      <c r="A24" t="s">
        <v>25</v>
      </c>
      <c r="B24" s="2">
        <v>27</v>
      </c>
      <c r="C24" s="2">
        <v>17</v>
      </c>
      <c r="D24" s="2">
        <v>2</v>
      </c>
      <c r="E24" s="2">
        <v>20</v>
      </c>
    </row>
    <row r="25" spans="1:7" x14ac:dyDescent="0.25">
      <c r="A25" t="s">
        <v>26</v>
      </c>
      <c r="B25" s="2">
        <v>0</v>
      </c>
      <c r="C25" s="2">
        <v>10</v>
      </c>
      <c r="D25" s="2">
        <v>0</v>
      </c>
      <c r="E25" s="2">
        <v>20</v>
      </c>
    </row>
    <row r="26" spans="1:7" x14ac:dyDescent="0.25">
      <c r="A26" t="s">
        <v>27</v>
      </c>
      <c r="B26" s="2">
        <v>0</v>
      </c>
      <c r="C26" s="2">
        <v>0</v>
      </c>
      <c r="D26" s="2">
        <v>50</v>
      </c>
      <c r="E26" s="2">
        <v>50</v>
      </c>
    </row>
    <row r="27" spans="1:7" x14ac:dyDescent="0.25">
      <c r="A27" t="s">
        <v>28</v>
      </c>
      <c r="B27" s="2">
        <v>4</v>
      </c>
      <c r="C27" s="2">
        <v>0</v>
      </c>
      <c r="D27" s="2">
        <v>3</v>
      </c>
      <c r="E27" s="2">
        <v>3</v>
      </c>
    </row>
    <row r="28" spans="1:7" x14ac:dyDescent="0.25">
      <c r="A28" t="s">
        <v>29</v>
      </c>
      <c r="B28" s="2">
        <v>0</v>
      </c>
      <c r="C28" s="2">
        <v>0</v>
      </c>
      <c r="D28" s="2">
        <v>1</v>
      </c>
      <c r="E28" s="2">
        <v>1</v>
      </c>
    </row>
    <row r="29" spans="1:7" x14ac:dyDescent="0.25">
      <c r="A29" t="s">
        <v>30</v>
      </c>
      <c r="B29" s="2">
        <v>0</v>
      </c>
      <c r="C29" s="2">
        <v>0</v>
      </c>
      <c r="D29" s="2">
        <v>-4</v>
      </c>
      <c r="E29" s="2">
        <v>-4</v>
      </c>
    </row>
    <row r="30" spans="1:7" x14ac:dyDescent="0.25">
      <c r="A30" t="s">
        <v>31</v>
      </c>
      <c r="B30" s="2">
        <v>52</v>
      </c>
      <c r="C30" s="2">
        <v>0</v>
      </c>
      <c r="D30" s="2">
        <v>0</v>
      </c>
      <c r="E30" s="2">
        <v>0</v>
      </c>
    </row>
    <row r="31" spans="1:7" x14ac:dyDescent="0.25">
      <c r="A31" t="s">
        <v>32</v>
      </c>
      <c r="B31" s="2">
        <v>757</v>
      </c>
      <c r="C31" s="2">
        <v>553</v>
      </c>
      <c r="D31" s="2">
        <v>652</v>
      </c>
      <c r="E31" s="2">
        <v>689</v>
      </c>
    </row>
    <row r="32" spans="1:7" x14ac:dyDescent="0.25">
      <c r="A32" t="s">
        <v>33</v>
      </c>
      <c r="B32" s="2">
        <v>13</v>
      </c>
      <c r="C32" s="2">
        <v>8</v>
      </c>
      <c r="D32" s="2">
        <v>0</v>
      </c>
      <c r="E32" s="2">
        <v>0</v>
      </c>
    </row>
    <row r="33" spans="1:5" x14ac:dyDescent="0.25">
      <c r="A33" t="s">
        <v>34</v>
      </c>
      <c r="B33" s="2">
        <v>2</v>
      </c>
      <c r="C33" s="2">
        <v>0</v>
      </c>
      <c r="D33" s="2">
        <v>0</v>
      </c>
      <c r="E33" s="2">
        <v>0</v>
      </c>
    </row>
    <row r="34" spans="1:5" x14ac:dyDescent="0.25">
      <c r="A34" t="s">
        <v>35</v>
      </c>
      <c r="B34" s="2">
        <v>647</v>
      </c>
      <c r="C34" s="2">
        <v>436</v>
      </c>
      <c r="D34" s="2">
        <v>676</v>
      </c>
      <c r="E34" s="2">
        <v>705</v>
      </c>
    </row>
    <row r="35" spans="1:5" x14ac:dyDescent="0.25">
      <c r="A35" t="s">
        <v>36</v>
      </c>
      <c r="B35" s="2">
        <v>68</v>
      </c>
      <c r="C35" s="2">
        <v>54</v>
      </c>
      <c r="D35" s="2">
        <v>56</v>
      </c>
      <c r="E35" s="2">
        <v>59</v>
      </c>
    </row>
    <row r="36" spans="1:5" x14ac:dyDescent="0.25">
      <c r="A36" t="s">
        <v>37</v>
      </c>
      <c r="B36" s="2">
        <v>0</v>
      </c>
      <c r="C36" s="2">
        <v>0</v>
      </c>
      <c r="D36" s="2">
        <v>-9</v>
      </c>
      <c r="E36" s="2">
        <v>0</v>
      </c>
    </row>
    <row r="37" spans="1:5" x14ac:dyDescent="0.25">
      <c r="A37" t="s">
        <v>38</v>
      </c>
      <c r="B37" s="2">
        <v>0</v>
      </c>
      <c r="C37" s="2">
        <v>0</v>
      </c>
      <c r="D37" s="2">
        <v>-1</v>
      </c>
      <c r="E37" s="2">
        <v>0</v>
      </c>
    </row>
    <row r="38" spans="1:5" s="1" customFormat="1" x14ac:dyDescent="0.25">
      <c r="A38" s="1" t="s">
        <v>103</v>
      </c>
      <c r="B38" s="3">
        <f>SUM(B6:B37)</f>
        <v>5834</v>
      </c>
      <c r="C38" s="3">
        <f t="shared" ref="C38:E38" si="0">SUM(C6:C37)</f>
        <v>4447</v>
      </c>
      <c r="D38" s="3">
        <f t="shared" si="0"/>
        <v>5514</v>
      </c>
      <c r="E38" s="3">
        <f t="shared" si="0"/>
        <v>5757</v>
      </c>
    </row>
    <row r="39" spans="1:5" x14ac:dyDescent="0.25">
      <c r="A39" t="s">
        <v>39</v>
      </c>
      <c r="B39" s="2">
        <v>8</v>
      </c>
      <c r="C39" s="2">
        <v>4</v>
      </c>
      <c r="D39" s="2">
        <v>5</v>
      </c>
      <c r="E39" s="2">
        <v>5</v>
      </c>
    </row>
    <row r="40" spans="1:5" x14ac:dyDescent="0.25">
      <c r="A40" t="s">
        <v>40</v>
      </c>
      <c r="B40" s="2">
        <v>8</v>
      </c>
      <c r="C40" s="2">
        <v>6</v>
      </c>
      <c r="D40" s="2">
        <v>5</v>
      </c>
      <c r="E40" s="2">
        <v>6</v>
      </c>
    </row>
    <row r="41" spans="1:5" x14ac:dyDescent="0.25">
      <c r="A41" t="s">
        <v>41</v>
      </c>
      <c r="B41" s="2">
        <v>1</v>
      </c>
      <c r="C41" s="2">
        <v>0</v>
      </c>
      <c r="D41" s="2">
        <v>5</v>
      </c>
      <c r="E41" s="2">
        <v>5</v>
      </c>
    </row>
    <row r="42" spans="1:5" x14ac:dyDescent="0.25">
      <c r="A42" t="s">
        <v>42</v>
      </c>
      <c r="B42" s="2">
        <v>1</v>
      </c>
      <c r="C42" s="2">
        <v>1</v>
      </c>
      <c r="D42" s="2">
        <v>0</v>
      </c>
      <c r="E42" s="2">
        <v>0</v>
      </c>
    </row>
    <row r="43" spans="1:5" x14ac:dyDescent="0.25">
      <c r="A43" t="s">
        <v>43</v>
      </c>
      <c r="B43" s="2">
        <v>79</v>
      </c>
      <c r="C43" s="2">
        <v>46</v>
      </c>
      <c r="D43" s="2">
        <v>60</v>
      </c>
      <c r="E43" s="2">
        <v>60</v>
      </c>
    </row>
    <row r="44" spans="1:5" x14ac:dyDescent="0.25">
      <c r="A44" t="s">
        <v>44</v>
      </c>
      <c r="B44" s="2">
        <v>8</v>
      </c>
      <c r="C44" s="2">
        <v>11</v>
      </c>
      <c r="D44" s="2">
        <v>7</v>
      </c>
      <c r="E44" s="2">
        <v>10</v>
      </c>
    </row>
    <row r="45" spans="1:5" x14ac:dyDescent="0.25">
      <c r="A45" t="s">
        <v>45</v>
      </c>
      <c r="B45" s="2">
        <v>59</v>
      </c>
      <c r="C45" s="2">
        <v>12</v>
      </c>
      <c r="D45" s="2">
        <v>30</v>
      </c>
      <c r="E45" s="2">
        <v>30</v>
      </c>
    </row>
    <row r="46" spans="1:5" x14ac:dyDescent="0.25">
      <c r="A46" t="s">
        <v>46</v>
      </c>
      <c r="B46" s="2">
        <v>0</v>
      </c>
      <c r="C46" s="2">
        <v>3</v>
      </c>
      <c r="D46" s="2">
        <v>10</v>
      </c>
      <c r="E46" s="2">
        <v>5</v>
      </c>
    </row>
    <row r="47" spans="1:5" x14ac:dyDescent="0.25">
      <c r="A47" t="s">
        <v>47</v>
      </c>
      <c r="B47" s="2">
        <v>27</v>
      </c>
      <c r="C47" s="2">
        <v>28</v>
      </c>
      <c r="D47" s="2">
        <v>30</v>
      </c>
      <c r="E47" s="2">
        <v>100</v>
      </c>
    </row>
    <row r="48" spans="1:5" x14ac:dyDescent="0.25">
      <c r="A48" t="s">
        <v>48</v>
      </c>
      <c r="B48" s="2">
        <v>69</v>
      </c>
      <c r="C48" s="2">
        <v>6</v>
      </c>
      <c r="D48" s="2">
        <v>40</v>
      </c>
      <c r="E48" s="2">
        <v>40</v>
      </c>
    </row>
    <row r="49" spans="1:5" x14ac:dyDescent="0.25">
      <c r="A49" t="s">
        <v>49</v>
      </c>
      <c r="B49" s="2">
        <v>0</v>
      </c>
      <c r="C49" s="2">
        <v>48</v>
      </c>
      <c r="D49" s="2">
        <v>10</v>
      </c>
      <c r="E49" s="2">
        <v>10</v>
      </c>
    </row>
    <row r="50" spans="1:5" x14ac:dyDescent="0.25">
      <c r="A50" t="s">
        <v>50</v>
      </c>
      <c r="B50" s="2">
        <v>11</v>
      </c>
      <c r="C50" s="2">
        <v>7</v>
      </c>
      <c r="D50" s="2">
        <v>13</v>
      </c>
      <c r="E50" s="2">
        <v>13</v>
      </c>
    </row>
    <row r="51" spans="1:5" x14ac:dyDescent="0.25">
      <c r="A51" t="s">
        <v>51</v>
      </c>
      <c r="B51" s="2">
        <v>3</v>
      </c>
      <c r="C51" s="2">
        <v>2</v>
      </c>
      <c r="D51" s="2">
        <v>3</v>
      </c>
      <c r="E51" s="2">
        <v>3</v>
      </c>
    </row>
    <row r="52" spans="1:5" x14ac:dyDescent="0.25">
      <c r="A52" t="s">
        <v>52</v>
      </c>
      <c r="B52" s="2">
        <v>74</v>
      </c>
      <c r="C52" s="2">
        <v>46</v>
      </c>
      <c r="D52" s="2">
        <v>75</v>
      </c>
      <c r="E52" s="2">
        <v>75</v>
      </c>
    </row>
    <row r="53" spans="1:5" x14ac:dyDescent="0.25">
      <c r="A53" t="s">
        <v>53</v>
      </c>
      <c r="B53" s="2">
        <v>35</v>
      </c>
      <c r="C53" s="2">
        <v>16</v>
      </c>
      <c r="D53" s="2">
        <v>30</v>
      </c>
      <c r="E53" s="2">
        <v>20</v>
      </c>
    </row>
    <row r="54" spans="1:5" x14ac:dyDescent="0.25">
      <c r="A54" t="s">
        <v>54</v>
      </c>
      <c r="B54" s="2">
        <v>0</v>
      </c>
      <c r="C54" s="2">
        <v>7</v>
      </c>
      <c r="D54" s="2">
        <v>0</v>
      </c>
      <c r="E54" s="2">
        <v>0</v>
      </c>
    </row>
    <row r="55" spans="1:5" x14ac:dyDescent="0.25">
      <c r="A55" t="s">
        <v>55</v>
      </c>
      <c r="B55" s="2">
        <v>5</v>
      </c>
      <c r="C55" s="2">
        <v>5</v>
      </c>
      <c r="D55" s="2">
        <v>7</v>
      </c>
      <c r="E55" s="2">
        <v>7</v>
      </c>
    </row>
    <row r="56" spans="1:5" x14ac:dyDescent="0.25">
      <c r="A56" t="s">
        <v>56</v>
      </c>
      <c r="B56" s="2">
        <v>61</v>
      </c>
      <c r="C56" s="2">
        <v>370</v>
      </c>
      <c r="D56" s="2">
        <v>250</v>
      </c>
      <c r="E56" s="2">
        <v>50</v>
      </c>
    </row>
    <row r="57" spans="1:5" x14ac:dyDescent="0.25">
      <c r="A57" t="s">
        <v>57</v>
      </c>
      <c r="B57" s="2">
        <v>0</v>
      </c>
      <c r="C57" s="2">
        <v>1</v>
      </c>
      <c r="D57" s="2">
        <v>0</v>
      </c>
      <c r="E57" s="2">
        <v>0</v>
      </c>
    </row>
    <row r="58" spans="1:5" x14ac:dyDescent="0.25">
      <c r="A58" t="s">
        <v>58</v>
      </c>
      <c r="B58" s="2">
        <v>35</v>
      </c>
      <c r="C58" s="2">
        <v>17</v>
      </c>
      <c r="D58" s="2">
        <v>25</v>
      </c>
      <c r="E58" s="2">
        <v>25</v>
      </c>
    </row>
    <row r="59" spans="1:5" x14ac:dyDescent="0.25">
      <c r="A59" t="s">
        <v>59</v>
      </c>
      <c r="B59" s="2">
        <v>6</v>
      </c>
      <c r="C59" s="2">
        <v>0</v>
      </c>
      <c r="D59" s="2">
        <v>5</v>
      </c>
      <c r="E59" s="2">
        <v>5</v>
      </c>
    </row>
    <row r="60" spans="1:5" x14ac:dyDescent="0.25">
      <c r="A60" t="s">
        <v>60</v>
      </c>
      <c r="B60" s="2">
        <v>27</v>
      </c>
      <c r="C60" s="2">
        <v>15</v>
      </c>
      <c r="D60" s="2">
        <v>10</v>
      </c>
      <c r="E60" s="2">
        <v>10</v>
      </c>
    </row>
    <row r="61" spans="1:5" x14ac:dyDescent="0.25">
      <c r="A61" t="s">
        <v>61</v>
      </c>
      <c r="B61" s="2">
        <v>0</v>
      </c>
      <c r="C61" s="2">
        <v>1</v>
      </c>
      <c r="D61" s="2">
        <v>2</v>
      </c>
      <c r="E61" s="2">
        <v>2</v>
      </c>
    </row>
    <row r="62" spans="1:5" x14ac:dyDescent="0.25">
      <c r="A62" t="s">
        <v>62</v>
      </c>
      <c r="B62" s="2">
        <v>3</v>
      </c>
      <c r="C62" s="2">
        <v>1</v>
      </c>
      <c r="D62" s="2">
        <v>2</v>
      </c>
      <c r="E62" s="2">
        <v>2</v>
      </c>
    </row>
    <row r="63" spans="1:5" x14ac:dyDescent="0.25">
      <c r="A63" t="s">
        <v>63</v>
      </c>
      <c r="B63" s="2">
        <v>122</v>
      </c>
      <c r="C63" s="2">
        <v>32</v>
      </c>
      <c r="D63" s="2">
        <v>95</v>
      </c>
      <c r="E63" s="2">
        <v>95</v>
      </c>
    </row>
    <row r="64" spans="1:5" x14ac:dyDescent="0.25">
      <c r="A64" t="s">
        <v>64</v>
      </c>
      <c r="B64" s="2">
        <v>100</v>
      </c>
      <c r="C64" s="2">
        <v>35</v>
      </c>
      <c r="D64" s="2">
        <v>90</v>
      </c>
      <c r="E64" s="2">
        <v>90</v>
      </c>
    </row>
    <row r="65" spans="1:5" x14ac:dyDescent="0.25">
      <c r="A65" t="s">
        <v>65</v>
      </c>
      <c r="B65" s="2">
        <v>56</v>
      </c>
      <c r="C65" s="2">
        <v>55</v>
      </c>
      <c r="D65" s="2">
        <v>65</v>
      </c>
      <c r="E65" s="2">
        <v>65</v>
      </c>
    </row>
    <row r="66" spans="1:5" x14ac:dyDescent="0.25">
      <c r="A66" t="s">
        <v>66</v>
      </c>
      <c r="B66" s="2">
        <v>13</v>
      </c>
      <c r="C66" s="2">
        <v>3</v>
      </c>
      <c r="D66" s="2">
        <v>10</v>
      </c>
      <c r="E66" s="2">
        <v>10</v>
      </c>
    </row>
    <row r="67" spans="1:5" x14ac:dyDescent="0.25">
      <c r="A67" t="s">
        <v>67</v>
      </c>
      <c r="B67" s="2">
        <v>184</v>
      </c>
      <c r="C67" s="2">
        <v>142</v>
      </c>
      <c r="D67" s="2">
        <v>200</v>
      </c>
      <c r="E67" s="2">
        <v>200</v>
      </c>
    </row>
    <row r="68" spans="1:5" x14ac:dyDescent="0.25">
      <c r="A68" t="s">
        <v>68</v>
      </c>
      <c r="B68" s="2">
        <v>117</v>
      </c>
      <c r="C68" s="2">
        <v>51</v>
      </c>
      <c r="D68" s="2">
        <v>50</v>
      </c>
      <c r="E68" s="2">
        <v>50</v>
      </c>
    </row>
    <row r="69" spans="1:5" x14ac:dyDescent="0.25">
      <c r="A69" t="s">
        <v>69</v>
      </c>
      <c r="B69" s="2">
        <v>2</v>
      </c>
      <c r="C69" s="2">
        <v>0</v>
      </c>
      <c r="D69" s="2">
        <v>0</v>
      </c>
      <c r="E69" s="2">
        <v>0</v>
      </c>
    </row>
    <row r="70" spans="1:5" x14ac:dyDescent="0.25">
      <c r="A70" t="s">
        <v>70</v>
      </c>
      <c r="B70" s="2">
        <v>8</v>
      </c>
      <c r="C70" s="2">
        <v>18</v>
      </c>
      <c r="D70" s="2">
        <v>0</v>
      </c>
      <c r="E70" s="2">
        <v>0</v>
      </c>
    </row>
    <row r="71" spans="1:5" x14ac:dyDescent="0.25">
      <c r="A71" t="s">
        <v>71</v>
      </c>
      <c r="B71" s="2">
        <v>36</v>
      </c>
      <c r="C71" s="2">
        <v>16</v>
      </c>
      <c r="D71" s="2">
        <v>35</v>
      </c>
      <c r="E71" s="2">
        <v>35</v>
      </c>
    </row>
    <row r="72" spans="1:5" x14ac:dyDescent="0.25">
      <c r="A72" t="s">
        <v>72</v>
      </c>
      <c r="B72" s="2">
        <v>0</v>
      </c>
      <c r="C72" s="2">
        <v>0</v>
      </c>
      <c r="D72" s="2">
        <v>10</v>
      </c>
      <c r="E72" s="2">
        <v>10</v>
      </c>
    </row>
    <row r="73" spans="1:5" x14ac:dyDescent="0.25">
      <c r="A73" t="s">
        <v>73</v>
      </c>
      <c r="B73" s="2">
        <v>75</v>
      </c>
      <c r="C73" s="2">
        <v>65</v>
      </c>
      <c r="D73" s="2">
        <v>90</v>
      </c>
      <c r="E73" s="2">
        <v>70</v>
      </c>
    </row>
    <row r="74" spans="1:5" x14ac:dyDescent="0.25">
      <c r="A74" t="s">
        <v>74</v>
      </c>
      <c r="B74" s="2">
        <v>48</v>
      </c>
      <c r="C74" s="2">
        <v>31</v>
      </c>
      <c r="D74" s="2">
        <v>20</v>
      </c>
      <c r="E74" s="2">
        <v>20</v>
      </c>
    </row>
    <row r="75" spans="1:5" x14ac:dyDescent="0.25">
      <c r="A75" t="s">
        <v>75</v>
      </c>
      <c r="B75" s="2">
        <v>144</v>
      </c>
      <c r="C75" s="2">
        <v>13</v>
      </c>
      <c r="D75" s="2">
        <v>50</v>
      </c>
      <c r="E75" s="2">
        <v>30</v>
      </c>
    </row>
    <row r="76" spans="1:5" x14ac:dyDescent="0.25">
      <c r="A76" t="s">
        <v>76</v>
      </c>
      <c r="B76" s="2">
        <v>3</v>
      </c>
      <c r="C76" s="2">
        <v>0</v>
      </c>
      <c r="D76" s="2">
        <v>0</v>
      </c>
      <c r="E76" s="2">
        <v>0</v>
      </c>
    </row>
    <row r="77" spans="1:5" s="1" customFormat="1" x14ac:dyDescent="0.25">
      <c r="A77" s="1" t="s">
        <v>104</v>
      </c>
      <c r="B77" s="3">
        <f>SUM(B39:B76)</f>
        <v>1428</v>
      </c>
      <c r="C77" s="3">
        <f t="shared" ref="C77:E77" si="1">SUM(C39:C76)</f>
        <v>1114</v>
      </c>
      <c r="D77" s="3">
        <f t="shared" si="1"/>
        <v>1339</v>
      </c>
      <c r="E77" s="3">
        <f t="shared" si="1"/>
        <v>1158</v>
      </c>
    </row>
    <row r="78" spans="1:5" x14ac:dyDescent="0.25">
      <c r="A78" t="s">
        <v>77</v>
      </c>
      <c r="B78" s="2">
        <v>2</v>
      </c>
      <c r="C78" s="2">
        <v>0</v>
      </c>
      <c r="D78" s="2">
        <v>0</v>
      </c>
      <c r="E78" s="2">
        <v>0</v>
      </c>
    </row>
    <row r="79" spans="1:5" x14ac:dyDescent="0.25">
      <c r="A79" t="s">
        <v>78</v>
      </c>
      <c r="B79" s="2">
        <v>0</v>
      </c>
      <c r="C79" s="2">
        <v>15</v>
      </c>
      <c r="D79" s="2">
        <v>40</v>
      </c>
      <c r="E79" s="2">
        <v>40</v>
      </c>
    </row>
    <row r="80" spans="1:5" s="1" customFormat="1" x14ac:dyDescent="0.25">
      <c r="A80" s="1" t="s">
        <v>105</v>
      </c>
      <c r="B80" s="3">
        <f>SUM(B78:B79)</f>
        <v>2</v>
      </c>
      <c r="C80" s="3">
        <f t="shared" ref="C80:E80" si="2">SUM(C78:C79)</f>
        <v>15</v>
      </c>
      <c r="D80" s="3">
        <f t="shared" si="2"/>
        <v>40</v>
      </c>
      <c r="E80" s="3">
        <f t="shared" si="2"/>
        <v>40</v>
      </c>
    </row>
    <row r="81" spans="1:5" x14ac:dyDescent="0.25">
      <c r="A81" t="s">
        <v>79</v>
      </c>
      <c r="B81" s="2">
        <v>236</v>
      </c>
      <c r="C81" s="2">
        <v>164</v>
      </c>
      <c r="D81" s="2">
        <v>174</v>
      </c>
      <c r="E81" s="2">
        <v>192</v>
      </c>
    </row>
    <row r="82" spans="1:5" x14ac:dyDescent="0.25">
      <c r="A82" t="s">
        <v>80</v>
      </c>
      <c r="B82" s="2">
        <v>7</v>
      </c>
      <c r="C82" s="2">
        <v>0</v>
      </c>
      <c r="D82" s="2">
        <v>0</v>
      </c>
      <c r="E82" s="2">
        <v>170</v>
      </c>
    </row>
    <row r="83" spans="1:5" s="1" customFormat="1" x14ac:dyDescent="0.25">
      <c r="A83" s="1" t="s">
        <v>106</v>
      </c>
      <c r="B83" s="3">
        <f>SUM(B81:B82)</f>
        <v>243</v>
      </c>
      <c r="C83" s="3">
        <f t="shared" ref="C83:E83" si="3">SUM(C81:C82)</f>
        <v>164</v>
      </c>
      <c r="D83" s="3">
        <f t="shared" si="3"/>
        <v>174</v>
      </c>
      <c r="E83" s="3">
        <f t="shared" si="3"/>
        <v>362</v>
      </c>
    </row>
    <row r="84" spans="1:5" x14ac:dyDescent="0.25">
      <c r="A84" t="s">
        <v>81</v>
      </c>
      <c r="B84" s="2">
        <v>184</v>
      </c>
      <c r="C84" s="2">
        <v>99</v>
      </c>
      <c r="D84" s="2">
        <v>242</v>
      </c>
      <c r="E84" s="2">
        <v>232</v>
      </c>
    </row>
    <row r="85" spans="1:5" x14ac:dyDescent="0.25">
      <c r="A85" t="s">
        <v>82</v>
      </c>
      <c r="B85" s="2">
        <v>297</v>
      </c>
      <c r="C85" s="2">
        <v>145</v>
      </c>
      <c r="D85" s="2">
        <v>267</v>
      </c>
      <c r="E85" s="2">
        <v>280</v>
      </c>
    </row>
    <row r="86" spans="1:5" x14ac:dyDescent="0.25">
      <c r="A86" t="s">
        <v>83</v>
      </c>
      <c r="B86" s="2">
        <v>1231</v>
      </c>
      <c r="C86" s="2">
        <v>0</v>
      </c>
      <c r="D86" s="2">
        <v>0</v>
      </c>
      <c r="E86" s="2">
        <v>0</v>
      </c>
    </row>
    <row r="87" spans="1:5" x14ac:dyDescent="0.25">
      <c r="A87" t="s">
        <v>84</v>
      </c>
      <c r="B87" s="2">
        <v>221</v>
      </c>
      <c r="C87" s="2">
        <v>0</v>
      </c>
      <c r="D87" s="2">
        <v>220</v>
      </c>
      <c r="E87" s="2">
        <v>220</v>
      </c>
    </row>
    <row r="88" spans="1:5" s="1" customFormat="1" x14ac:dyDescent="0.25">
      <c r="A88" s="1" t="s">
        <v>113</v>
      </c>
      <c r="B88" s="3">
        <f>SUM(B84:B87)</f>
        <v>1933</v>
      </c>
      <c r="C88" s="3">
        <f t="shared" ref="C88:E88" si="4">SUM(C84:C87)</f>
        <v>244</v>
      </c>
      <c r="D88" s="3">
        <f t="shared" si="4"/>
        <v>729</v>
      </c>
      <c r="E88" s="3">
        <f t="shared" si="4"/>
        <v>732</v>
      </c>
    </row>
    <row r="89" spans="1:5" x14ac:dyDescent="0.25">
      <c r="A89" t="s">
        <v>85</v>
      </c>
      <c r="B89" s="2">
        <v>0</v>
      </c>
      <c r="C89" s="2">
        <v>-1</v>
      </c>
      <c r="D89" s="2">
        <v>0</v>
      </c>
      <c r="E89" s="2">
        <v>0</v>
      </c>
    </row>
    <row r="90" spans="1:5" s="1" customFormat="1" x14ac:dyDescent="0.25">
      <c r="A90" s="1" t="s">
        <v>115</v>
      </c>
      <c r="B90" s="3">
        <f>SUM(B89)</f>
        <v>0</v>
      </c>
      <c r="C90" s="3">
        <f t="shared" ref="C90:E90" si="5">SUM(C89)</f>
        <v>-1</v>
      </c>
      <c r="D90" s="3">
        <f t="shared" si="5"/>
        <v>0</v>
      </c>
      <c r="E90" s="3">
        <f t="shared" si="5"/>
        <v>0</v>
      </c>
    </row>
    <row r="91" spans="1:5" x14ac:dyDescent="0.25">
      <c r="A91" t="s">
        <v>86</v>
      </c>
      <c r="B91" s="2">
        <v>-13</v>
      </c>
      <c r="C91" s="2">
        <v>0</v>
      </c>
      <c r="D91" s="2">
        <v>0</v>
      </c>
      <c r="E91" s="2">
        <v>0</v>
      </c>
    </row>
    <row r="92" spans="1:5" x14ac:dyDescent="0.25">
      <c r="A92" t="s">
        <v>87</v>
      </c>
      <c r="B92" s="2">
        <v>-15</v>
      </c>
      <c r="C92" s="2">
        <v>-13</v>
      </c>
      <c r="D92" s="2">
        <v>0</v>
      </c>
      <c r="E92" s="2">
        <v>0</v>
      </c>
    </row>
    <row r="93" spans="1:5" x14ac:dyDescent="0.25">
      <c r="A93" t="s">
        <v>88</v>
      </c>
      <c r="B93" s="2">
        <v>-170</v>
      </c>
      <c r="C93" s="2">
        <v>-362</v>
      </c>
      <c r="D93" s="2">
        <v>-75</v>
      </c>
      <c r="E93" s="2">
        <v>0</v>
      </c>
    </row>
    <row r="94" spans="1:5" x14ac:dyDescent="0.25">
      <c r="A94" t="s">
        <v>89</v>
      </c>
      <c r="B94" s="2">
        <v>0</v>
      </c>
      <c r="C94" s="2">
        <v>0</v>
      </c>
      <c r="D94" s="2">
        <v>-4</v>
      </c>
      <c r="E94" s="2">
        <v>0</v>
      </c>
    </row>
    <row r="95" spans="1:5" x14ac:dyDescent="0.25">
      <c r="A95" t="s">
        <v>79</v>
      </c>
      <c r="B95" s="2">
        <v>-236</v>
      </c>
      <c r="C95" s="2">
        <v>-164</v>
      </c>
      <c r="D95" s="2">
        <v>-174</v>
      </c>
      <c r="E95" s="2">
        <v>-192</v>
      </c>
    </row>
    <row r="96" spans="1:5" x14ac:dyDescent="0.25">
      <c r="A96" t="s">
        <v>116</v>
      </c>
      <c r="B96" s="2">
        <v>0</v>
      </c>
      <c r="C96" s="2">
        <v>0</v>
      </c>
      <c r="D96" s="2">
        <v>0</v>
      </c>
      <c r="E96" s="2">
        <v>-7454</v>
      </c>
    </row>
    <row r="97" spans="1:5" x14ac:dyDescent="0.25">
      <c r="A97" t="s">
        <v>90</v>
      </c>
      <c r="B97" s="2">
        <v>-160</v>
      </c>
      <c r="C97" s="2">
        <v>-275</v>
      </c>
      <c r="D97" s="2">
        <v>0</v>
      </c>
      <c r="E97" s="2">
        <v>-160</v>
      </c>
    </row>
    <row r="98" spans="1:5" x14ac:dyDescent="0.25">
      <c r="A98" t="s">
        <v>91</v>
      </c>
      <c r="B98" s="2">
        <v>-6873</v>
      </c>
      <c r="C98" s="2">
        <v>-6976</v>
      </c>
      <c r="D98" s="2">
        <v>-6976</v>
      </c>
      <c r="E98" s="2">
        <v>0</v>
      </c>
    </row>
    <row r="99" spans="1:5" s="1" customFormat="1" x14ac:dyDescent="0.25">
      <c r="A99" s="1" t="s">
        <v>117</v>
      </c>
      <c r="B99" s="3">
        <f>SUM(B91:B98)</f>
        <v>-7467</v>
      </c>
      <c r="C99" s="3">
        <f t="shared" ref="C99:E99" si="6">SUM(C91:C98)</f>
        <v>-7790</v>
      </c>
      <c r="D99" s="3">
        <f t="shared" si="6"/>
        <v>-7229</v>
      </c>
      <c r="E99" s="3">
        <f t="shared" si="6"/>
        <v>-7806</v>
      </c>
    </row>
    <row r="100" spans="1:5" x14ac:dyDescent="0.25">
      <c r="A100" t="s">
        <v>92</v>
      </c>
      <c r="B100" s="2">
        <v>0</v>
      </c>
      <c r="C100" s="2">
        <v>-120</v>
      </c>
      <c r="D100" s="2">
        <v>0</v>
      </c>
      <c r="E100" s="2">
        <v>0</v>
      </c>
    </row>
    <row r="101" spans="1:5" x14ac:dyDescent="0.25">
      <c r="A101" t="s">
        <v>93</v>
      </c>
      <c r="B101" s="2">
        <v>-21</v>
      </c>
      <c r="C101" s="2">
        <v>-3</v>
      </c>
      <c r="D101" s="2">
        <v>0</v>
      </c>
      <c r="E101" s="2">
        <v>0</v>
      </c>
    </row>
    <row r="102" spans="1:5" x14ac:dyDescent="0.25">
      <c r="A102" t="s">
        <v>94</v>
      </c>
      <c r="B102" s="2">
        <v>-30</v>
      </c>
      <c r="C102" s="2">
        <v>-5</v>
      </c>
      <c r="D102" s="2">
        <v>0</v>
      </c>
      <c r="E102" s="2">
        <v>0</v>
      </c>
    </row>
    <row r="103" spans="1:5" s="1" customFormat="1" x14ac:dyDescent="0.25">
      <c r="A103" s="1" t="s">
        <v>107</v>
      </c>
      <c r="B103" s="3">
        <f>SUM(B100:B102)</f>
        <v>-51</v>
      </c>
      <c r="C103" s="3">
        <f t="shared" ref="C103:E103" si="7">SUM(C100:C102)</f>
        <v>-128</v>
      </c>
      <c r="D103" s="3">
        <f t="shared" si="7"/>
        <v>0</v>
      </c>
      <c r="E103" s="3">
        <f t="shared" si="7"/>
        <v>0</v>
      </c>
    </row>
    <row r="104" spans="1:5" x14ac:dyDescent="0.25">
      <c r="A104" t="s">
        <v>95</v>
      </c>
      <c r="B104" s="2">
        <v>-23</v>
      </c>
      <c r="C104" s="2">
        <v>0</v>
      </c>
      <c r="D104" s="2">
        <v>0</v>
      </c>
      <c r="E104" s="2">
        <v>-23</v>
      </c>
    </row>
    <row r="105" spans="1:5" x14ac:dyDescent="0.25">
      <c r="A105" t="s">
        <v>96</v>
      </c>
      <c r="B105" s="2">
        <v>-8</v>
      </c>
      <c r="C105" s="2">
        <v>0</v>
      </c>
      <c r="D105" s="2">
        <v>0</v>
      </c>
      <c r="E105" s="2">
        <v>0</v>
      </c>
    </row>
    <row r="106" spans="1:5" x14ac:dyDescent="0.25">
      <c r="A106" t="s">
        <v>97</v>
      </c>
      <c r="B106" s="2">
        <v>-1231</v>
      </c>
      <c r="C106" s="2">
        <v>0</v>
      </c>
      <c r="D106" s="2">
        <v>0</v>
      </c>
      <c r="E106" s="2">
        <v>0</v>
      </c>
    </row>
    <row r="107" spans="1:5" x14ac:dyDescent="0.25">
      <c r="A107" t="s">
        <v>98</v>
      </c>
      <c r="B107" s="2">
        <v>-412</v>
      </c>
      <c r="C107" s="2">
        <v>0</v>
      </c>
      <c r="D107" s="2">
        <v>-347</v>
      </c>
      <c r="E107" s="2">
        <v>0</v>
      </c>
    </row>
    <row r="108" spans="1:5" x14ac:dyDescent="0.25">
      <c r="A108" t="s">
        <v>99</v>
      </c>
      <c r="B108" s="2">
        <v>-24</v>
      </c>
      <c r="C108" s="2">
        <v>0</v>
      </c>
      <c r="D108" s="2">
        <v>0</v>
      </c>
      <c r="E108" s="2">
        <v>0</v>
      </c>
    </row>
    <row r="109" spans="1:5" x14ac:dyDescent="0.25">
      <c r="A109" t="s">
        <v>100</v>
      </c>
      <c r="B109" s="2">
        <v>-221</v>
      </c>
      <c r="C109" s="2">
        <v>0</v>
      </c>
      <c r="D109" s="2">
        <v>-220</v>
      </c>
      <c r="E109" s="2">
        <v>-220</v>
      </c>
    </row>
    <row r="110" spans="1:5" s="1" customFormat="1" x14ac:dyDescent="0.25">
      <c r="A110" s="1" t="s">
        <v>114</v>
      </c>
      <c r="B110" s="3">
        <f>SUM(B104:B109)</f>
        <v>-1919</v>
      </c>
      <c r="C110" s="3">
        <f t="shared" ref="C110:E110" si="8">SUM(C104:C109)</f>
        <v>0</v>
      </c>
      <c r="D110" s="3">
        <f t="shared" si="8"/>
        <v>-567</v>
      </c>
      <c r="E110" s="3">
        <f t="shared" si="8"/>
        <v>-243</v>
      </c>
    </row>
    <row r="111" spans="1:5" x14ac:dyDescent="0.25">
      <c r="A111" t="s">
        <v>101</v>
      </c>
      <c r="B111" s="2">
        <v>0</v>
      </c>
      <c r="C111" s="2">
        <v>-1935</v>
      </c>
      <c r="D111" s="2">
        <v>0</v>
      </c>
    </row>
    <row r="113" spans="1:4" x14ac:dyDescent="0.25">
      <c r="A113" t="s">
        <v>102</v>
      </c>
      <c r="B113" s="2">
        <v>0</v>
      </c>
      <c r="C113" s="2">
        <v>-1935</v>
      </c>
      <c r="D113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Hovedtall</vt:lpstr>
      <vt:lpstr>Detaljtall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Fredriksen</dc:creator>
  <cp:lastModifiedBy>Jan Erik Fredriksen</cp:lastModifiedBy>
  <cp:lastPrinted>2014-10-08T18:32:25Z</cp:lastPrinted>
  <dcterms:created xsi:type="dcterms:W3CDTF">2014-09-21T17:25:46Z</dcterms:created>
  <dcterms:modified xsi:type="dcterms:W3CDTF">2014-10-22T11:56:17Z</dcterms:modified>
</cp:coreProperties>
</file>